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0D2C3655-546D-464B-9EE5-B77A72D63A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III_2022" sheetId="1" r:id="rId1"/>
  </sheets>
  <definedNames>
    <definedName name="_xlnm._FilterDatabase" localSheetId="0" hidden="1">PNIII_2022!$B$7:$M$71</definedName>
    <definedName name="_xlnm.Print_Titles" localSheetId="0">PNIII_2022!$6:$6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7" i="1" l="1"/>
  <c r="M75" i="1"/>
  <c r="M73" i="1"/>
  <c r="M71" i="1"/>
  <c r="M69" i="1"/>
  <c r="M64" i="1"/>
  <c r="M62" i="1"/>
  <c r="M58" i="1"/>
  <c r="M54" i="1"/>
  <c r="M52" i="1"/>
  <c r="M50" i="1"/>
  <c r="L50" i="1"/>
  <c r="M47" i="1"/>
  <c r="M44" i="1"/>
  <c r="M42" i="1"/>
  <c r="M40" i="1"/>
  <c r="M32" i="1"/>
  <c r="M25" i="1"/>
  <c r="L25" i="1"/>
  <c r="M19" i="1"/>
  <c r="M15" i="1"/>
  <c r="L19" i="1"/>
  <c r="L40" i="1"/>
  <c r="E102" i="1"/>
  <c r="L69" i="1"/>
  <c r="L44" i="1"/>
  <c r="L42" i="1"/>
  <c r="L15" i="1"/>
  <c r="L75" i="1"/>
  <c r="L73" i="1"/>
  <c r="L52" i="1"/>
  <c r="L62" i="1"/>
  <c r="L32" i="1"/>
  <c r="L64" i="1"/>
  <c r="L58" i="1"/>
  <c r="L56" i="1"/>
  <c r="L54" i="1"/>
  <c r="L47" i="1"/>
  <c r="L71" i="1"/>
  <c r="L76" i="1"/>
</calcChain>
</file>

<file path=xl/sharedStrings.xml><?xml version="1.0" encoding="utf-8"?>
<sst xmlns="http://schemas.openxmlformats.org/spreadsheetml/2006/main" count="495" uniqueCount="350">
  <si>
    <t>Perioada de derulare</t>
  </si>
  <si>
    <t>Nr. / Data Contractului  ACRONIM</t>
  </si>
  <si>
    <t>Domeniul de cercetare</t>
  </si>
  <si>
    <t>TOTAL  DEPARTAMENTUL AUTOMATICĂ ŞI INFORMATICĂ APLICATĂ</t>
  </si>
  <si>
    <t>MANEA Florica</t>
  </si>
  <si>
    <t>TOTAL DEPARTAMENTUL DE CHIMIE APLICATĂ ŞI INGINERIA COMPUŞILOR ANORGANICI ŞI A MEDIULUI</t>
  </si>
  <si>
    <t>Cod Depunere</t>
  </si>
  <si>
    <t>TOTAL DEPARTAMENTUL DE MĂSURĂRI ŞI ELECTRONICĂ OPTICĂ</t>
  </si>
  <si>
    <t>TOTAL DEPARTAMENTUL DE MECANICĂ ŞI REZISTENŢA MATERIALELOR</t>
  </si>
  <si>
    <t>Ştiinţe Inginereşti</t>
  </si>
  <si>
    <t>TOTAL DEPARTAMENTUL DE CONSTRUCŢII METALICE ŞI MECANICA CONSTRUCŢIILOR</t>
  </si>
  <si>
    <t>TOTAL DEPARTAMENTUL DE MAŞINI MECANICE, UTILAJE ŞI TRANSPORTURI</t>
  </si>
  <si>
    <t>Energie, mediu și schimbări climatice</t>
  </si>
  <si>
    <t>UNGUREANU Viorel</t>
  </si>
  <si>
    <t>AIA</t>
  </si>
  <si>
    <t>CAICAM</t>
  </si>
  <si>
    <t>CMMC</t>
  </si>
  <si>
    <t>MMUT</t>
  </si>
  <si>
    <t>MEO</t>
  </si>
  <si>
    <t>MRM</t>
  </si>
  <si>
    <t>Titlul  Proiectului / Activitatea Finanţată</t>
  </si>
  <si>
    <t>TOTAL DEPARTAMENTUL DE MANAGEMENT</t>
  </si>
  <si>
    <t>MAN</t>
  </si>
  <si>
    <t>ALBULESCU Claudiu</t>
  </si>
  <si>
    <t>DEPARTAMENTUL</t>
  </si>
  <si>
    <t>NR. PROIECTE</t>
  </si>
  <si>
    <t>AUTOMATICĂ ŞI INFORMATICĂ APLICATĂ</t>
  </si>
  <si>
    <t>CHIMIE APLICATĂ ŞI INGINERIA COMPUŞILOR ANORGANICI ŞI A MEDIULUI</t>
  </si>
  <si>
    <t>CONSTRUCŢII METALICE ŞI MECANICA CONSTRUCŢIILOR</t>
  </si>
  <si>
    <t>MANAGEMENT</t>
  </si>
  <si>
    <t>MATEMATICĂ</t>
  </si>
  <si>
    <t>MAŞINI MECANICE, UTILAJE ŞI TRANSPORTURI</t>
  </si>
  <si>
    <t>MĂSURĂRI  ŞI ELECTRONICĂ OPTICĂ</t>
  </si>
  <si>
    <t>MECANICĂ ŞI REZISTENŢA MATERIALELOR</t>
  </si>
  <si>
    <t>TOTAL PROIECTE</t>
  </si>
  <si>
    <t>Adresă pagină WEB</t>
  </si>
  <si>
    <t>Dep.</t>
  </si>
  <si>
    <t xml:space="preserve">      PROIECTE FINANŢATE DIN FONDURI NAŢIONALE </t>
  </si>
  <si>
    <t>EUROSTARS-2019-E!113493-CFSEexpert</t>
  </si>
  <si>
    <t>Instrument de proiectare structurală pentru structuri din bare cu pereti subţiri</t>
  </si>
  <si>
    <t>Tehnologii informaţionale şi de comunicaţii</t>
  </si>
  <si>
    <t>132 / 2020  CFSEexpert</t>
  </si>
  <si>
    <t>IMF</t>
  </si>
  <si>
    <t>2020 - 2022</t>
  </si>
  <si>
    <t>508PED / 2020 SMAL</t>
  </si>
  <si>
    <t>PN-III-P2-2.1-PED-2019-0619</t>
  </si>
  <si>
    <t xml:space="preserve">Eco-nano-tehnologii și materiale avansate </t>
  </si>
  <si>
    <t>CRĂCIUNESCU Corneliu</t>
  </si>
  <si>
    <t>PD 41 / 2020  DDCsMAsyst</t>
  </si>
  <si>
    <t>PN-III-P1-1.1-PD-2019-0637</t>
  </si>
  <si>
    <t>Regulatoare de tip data-driven dedicate sistemelor de aliaje cu memoria formei</t>
  </si>
  <si>
    <t>ROMAN Raul-Cristian</t>
  </si>
  <si>
    <t>TE 17 / 2020  INTELICOS</t>
  </si>
  <si>
    <t>PN-III-P1-1.1-TE-2019-1089</t>
  </si>
  <si>
    <t>Sisteme inteligente de reglare automată cu comportament generalizabil din primitive învățate</t>
  </si>
  <si>
    <t>RĂDAC Mircea-Bogdan</t>
  </si>
  <si>
    <t>TE 65 / 2020 FuzzySMA</t>
  </si>
  <si>
    <t>PN-III-P1-1.1-TE-2019-1117</t>
  </si>
  <si>
    <t>Regulatoare fuzzy dedicate sistemelor de aliaje cu memoria formei</t>
  </si>
  <si>
    <t>BOJAN-DRAGOȘ Claudia-Alina</t>
  </si>
  <si>
    <t>CTI</t>
  </si>
  <si>
    <t>PD 7 / 2020  PollStream</t>
  </si>
  <si>
    <t>PN-III-P1-1.1-PD-2019-0379</t>
  </si>
  <si>
    <t>Modele de interacțiune bazate pe agenți cu atenuare temporală pentru predicția sondajelor de opinie</t>
  </si>
  <si>
    <t>Informatică</t>
  </si>
  <si>
    <t>TOPÎRCEANU Alexandru</t>
  </si>
  <si>
    <t>554PED / 2020 HYPERION</t>
  </si>
  <si>
    <t>PN-III-P2-2.1-PED-2019-2842</t>
  </si>
  <si>
    <t>Știința complexității în farmacia de precizie: predicția interacțiunilor medicamentoase relevante folosind analiza rețelelor complexe</t>
  </si>
  <si>
    <t>Sănătate</t>
  </si>
  <si>
    <t>441PED / 2020 3DSAPECYT</t>
  </si>
  <si>
    <t>PN-III-P2-2.1-PED-2019-4492</t>
  </si>
  <si>
    <t>Sistem tridimensional de filtrare electrochimică pe bază de anod  poros cu dimensiuni stabile şi electrod particulat integrat pentru tratarea avansată a apei cu conţinut de citostatice</t>
  </si>
  <si>
    <t>325PED / 2020 SAFEGLOW</t>
  </si>
  <si>
    <t>PN-III-P2-2.1--PED-2019-2821</t>
  </si>
  <si>
    <t>Pigmenți inteligenți fosforescenți pentru marcaje de siguranță strălucitoare în întuneric</t>
  </si>
  <si>
    <t>LAZĂU Radu Ioan</t>
  </si>
  <si>
    <t>310PED / 2020 GreenTechMembr</t>
  </si>
  <si>
    <t>PN-III-P2-2.1-PED-2019-3013</t>
  </si>
  <si>
    <t>O nouă tehnologie "verde" pentru tratarea avansată a apei bazată pe membrane de polisulfone funcționalizate / lichide ionice</t>
  </si>
  <si>
    <t>LUPA Lavinia</t>
  </si>
  <si>
    <t>CAICON</t>
  </si>
  <si>
    <t>272PED / 2020 ENZ4POLYGREEN</t>
  </si>
  <si>
    <t>PN-III-P2-2.1-PED-2019-2638</t>
  </si>
  <si>
    <t>Procedeu biocatalitic pentru sinteza de noi poliesteramide ca nanosuporturi pentu compuși bioactivi</t>
  </si>
  <si>
    <t>Bioeconomie</t>
  </si>
  <si>
    <t>PETER Francisc</t>
  </si>
  <si>
    <t>385PED / 2020 SMARTBIOPACK</t>
  </si>
  <si>
    <t>PN-III-P2-2.1-PED-2019-3037</t>
  </si>
  <si>
    <t>MEDELEANU Mihai</t>
  </si>
  <si>
    <t>367PED / 2020  BIOREZOL</t>
  </si>
  <si>
    <t>PN-III-P2-2.1-PED-2019-3414</t>
  </si>
  <si>
    <t>Bioreactor pentru rezoluția cinetică enzimatică a unor noi alcooli heterociclici secundari chirali in sistem continuu</t>
  </si>
  <si>
    <t>BADEA Valentin</t>
  </si>
  <si>
    <r>
      <t xml:space="preserve">TE 94 / 2020 </t>
    </r>
    <r>
      <rPr>
        <sz val="7"/>
        <rFont val="Arial"/>
        <family val="2"/>
      </rPr>
      <t>BIOCATLIGNOCELL</t>
    </r>
  </si>
  <si>
    <t>PN-III-P1-1.1-TE-2019-1179</t>
  </si>
  <si>
    <t>Noi biocatalizatori sol-gel-magnetic utilizați pentru hidroliza enzimatică a biomasei lignocelulozice</t>
  </si>
  <si>
    <t>Ştiinţele vieţii aplicate şi Biotehnologii</t>
  </si>
  <si>
    <t>PAUL Ana Cristina</t>
  </si>
  <si>
    <t>TE 101 / 2020 Green_Polygel</t>
  </si>
  <si>
    <t>PN-III-P1-1.1-TE-2019-1573</t>
  </si>
  <si>
    <t>Sinteza enzimatică unor oligoesteri biodegradabili printr-un procedeu verde de tip cascadă</t>
  </si>
  <si>
    <t>TOTAL DEPARTAMENTUL DE CHIMIE APLICATĂ ŞI INGINERIA COMPUŞILOR ORGANICI ŞI NATURALI</t>
  </si>
  <si>
    <t>279PED / 2020 SAFE-WALL</t>
  </si>
  <si>
    <t>PN-III-P2-2.1-PED-2019-1765</t>
  </si>
  <si>
    <t>Siguranța la explozie a pereților de închidere ai clădirilor</t>
  </si>
  <si>
    <t>Tehnologia informației și a comunicațiilor, spațiu și securitate</t>
  </si>
  <si>
    <t>DINU Florea</t>
  </si>
  <si>
    <t>512PED / 2020  HYLINK</t>
  </si>
  <si>
    <t>PN-III-P2-2.1-PED-2019-5427</t>
  </si>
  <si>
    <t>Linkuri demontabile hibride din oțel inoxidabil și oțel de înaltă rezistență</t>
  </si>
  <si>
    <t>STRATAN Aurel</t>
  </si>
  <si>
    <t>EA</t>
  </si>
  <si>
    <t>PD 76 / 2020  HCBCSC</t>
  </si>
  <si>
    <t>PN-III-P1-1.1-PD-2019-1006</t>
  </si>
  <si>
    <t>Noi familii de convertoare dc-dc în comutație de tip hibrid cu aplicații în sisteme de încărcare a bateriilor din vehicule electrice și în conversia energiei solare</t>
  </si>
  <si>
    <t>Științe inginerești</t>
  </si>
  <si>
    <t>POP-CĂLIMANU Ioana-Monica</t>
  </si>
  <si>
    <t>479PED / 2020 GETICA</t>
  </si>
  <si>
    <t>PN-III-P2-2.1-PED-2019-2091</t>
  </si>
  <si>
    <t>Seră inteligentă cu absorbție selectivă a radiației solare utilizănd celule solare sensibilizate cu colorant (DSSCs), independentă și automatizată</t>
  </si>
  <si>
    <t>GONTEAN Aurel</t>
  </si>
  <si>
    <t xml:space="preserve">TOTAL DEPARTAMENTUL DE ELECTROENERGETICĂ </t>
  </si>
  <si>
    <t>EE</t>
  </si>
  <si>
    <t>PN-III-P2-2.1-PTE-2019-0694</t>
  </si>
  <si>
    <t>Gamă de prototipuri de compensatoare capacitive automate destinate îmbunătățirii factorului de putere și echilibrării sarcinilor în rețelele electrice de joasă tensiune</t>
  </si>
  <si>
    <t>Energie</t>
  </si>
  <si>
    <t>PANĂ Adrian</t>
  </si>
  <si>
    <t>IE</t>
  </si>
  <si>
    <t>307PED / 2020 ECON-BUS</t>
  </si>
  <si>
    <t>PN-III-P2-2.1-PED-2019-5230</t>
  </si>
  <si>
    <t>Sistem de conversie a energiei pentru un autobuz/microbuz electric pentru transport urban, cu stocare în supercondensatoare şi acţionare electrică cu densitate foarte mare de putere</t>
  </si>
  <si>
    <t>CORNEA Octavian</t>
  </si>
  <si>
    <t>TE 3 / 2020 EPUEER-MFI</t>
  </si>
  <si>
    <t>PN-III-P1-1.1-TE-2019-0436</t>
  </si>
  <si>
    <t>Incertitudinea economică, politicile de mediu și energetice și implicațiile lor macro-financiare la nivelul UE</t>
  </si>
  <si>
    <t>Ştiinţe Economice</t>
  </si>
  <si>
    <t>TE 179 / 2020   FreeRunnerFlow Contr</t>
  </si>
  <si>
    <t>PN-III-P1-1.1-TE-2019-1594</t>
  </si>
  <si>
    <t>Rotor liber pentru controlul curgerii cu rotație la ieșirea din turbinele hidraulice</t>
  </si>
  <si>
    <t>BOSIOC Alin</t>
  </si>
  <si>
    <t>405PED / 2020    UW-ROV</t>
  </si>
  <si>
    <t>PN-III-P2-2.1-PED-2019-2805</t>
  </si>
  <si>
    <t>Inspectia scenelor subacvatice iluminate artficial folosind OpenROV Trident</t>
  </si>
  <si>
    <t>ANCUȚI Cosmin</t>
  </si>
  <si>
    <t>TE 157 / 2020  Data-Dehaze</t>
  </si>
  <si>
    <t>PN-III-P1-1.1-TE-2019-1111</t>
  </si>
  <si>
    <t>Bază de date şi tehnici de eliminare a ceții pentru scene afectate de ceața densă</t>
  </si>
  <si>
    <t>ANCUȚI O. Codruța</t>
  </si>
  <si>
    <t>CALCULATOARE ȘI TEHNOLOGIA INFORMAȚIEI</t>
  </si>
  <si>
    <t>CHIMIE APLICATĂ ŞI INGINERIA COMPUŞILOR ORGANICI ŞI NATURALI</t>
  </si>
  <si>
    <t>ENERGETICĂ APLICATĂ</t>
  </si>
  <si>
    <t>ELECTROENERGETICĂ</t>
  </si>
  <si>
    <t>INGINERIE ELECTRICĂ</t>
  </si>
  <si>
    <t>INGINERIA MATERIALELOR  ȘI FABRICAȚIEI</t>
  </si>
  <si>
    <t>TOTAL DEPARTAMENTUL DE ELECTRONICĂ APLICATĂ</t>
  </si>
  <si>
    <t xml:space="preserve">TOTAL DEPARTAMENTUL DE INGINERIA MATERIALELOR ȘI FABRICAȚIEI </t>
  </si>
  <si>
    <t>Director proiect și Echipa</t>
  </si>
  <si>
    <t>https://www.upt.ro/img/files/2019-2020/cercetare/ppr/Proiect_SMAL-508PED.-2020.pps</t>
  </si>
  <si>
    <t>http://www.upt.ro/Informatii_UPT_1581_ro.html</t>
  </si>
  <si>
    <t>TOTAL  DEPARTAMENTUL CALCULATOARE ȘI TEHNOLOGIA INFORMAȚIEI</t>
  </si>
  <si>
    <t>SZEDLAK-STÎNEAN Alexandra-Iulia</t>
  </si>
  <si>
    <t>https://szedlak-stinean.wixsite.com/nobsmecs</t>
  </si>
  <si>
    <t>33 / 2020 Dynamics</t>
  </si>
  <si>
    <t>PN-III-P3-3.6-H2020-2020-0100</t>
  </si>
  <si>
    <t>Contribuții la studiul bifurcațiilor de codimensiune k în teoria sistemelor dinamice</t>
  </si>
  <si>
    <t>2021 - 2022</t>
  </si>
  <si>
    <t>PN-III-P3-3.6-H2020-2020-0079</t>
  </si>
  <si>
    <t>Rețea Est Europeană privind integritatea structurală și fiabilitatea materialelor avansate obținute prin fabricare aditivă</t>
  </si>
  <si>
    <t>MARȘAVINA Liviu</t>
  </si>
  <si>
    <t>PRECUP Radu-Emil</t>
  </si>
  <si>
    <t>BOERIU Carmen</t>
  </si>
  <si>
    <t>MAT</t>
  </si>
  <si>
    <t>PN-III-CEI-BIM-PBE-2020-0036</t>
  </si>
  <si>
    <t>Experiența comună ROmâno-BElgiană în domeniul robusteții STructurilor în cadre metalice</t>
  </si>
  <si>
    <t>2021 - 2024</t>
  </si>
  <si>
    <t>PN-III-P4-ID-PCE-2020-2177</t>
  </si>
  <si>
    <t>Biosurfactanți pe bază de hidrați de carbon obținuți prin căi de sinteză sustenabile în medii de reacție ecologice</t>
  </si>
  <si>
    <t>2021 - 2023</t>
  </si>
  <si>
    <t>TE 203 / 2021       RE-ADPHOTOCAT</t>
  </si>
  <si>
    <t>PN-III-P1-1.1-TE-2019-1555</t>
  </si>
  <si>
    <t>Concept integrat pentru recuperarea metalelor platinice prin adsorbție pe hidroxizi dublu stratificați impregnați cu lichide ionice si utilizarea ulterioară ca fotocatalizatori în tratarea apelor</t>
  </si>
  <si>
    <t>Științe Inginerești</t>
  </si>
  <si>
    <t>Reglare fuzzy data-driven cu validare experimentală</t>
  </si>
  <si>
    <t>PCE 192 / 2021 DaFuCon</t>
  </si>
  <si>
    <t>PN-III-P4-ID-PCE-2020-0269</t>
  </si>
  <si>
    <t>PCE 157 / 2021 GreenBioSurfactant</t>
  </si>
  <si>
    <t>27 / 2020     SIRAMM</t>
  </si>
  <si>
    <t>PD  164 / 2018    NOBSMECS</t>
  </si>
  <si>
    <t>2018 - 2022</t>
  </si>
  <si>
    <t>http://www.aut.upt.ro/~raul.roman/PD2019.html</t>
  </si>
  <si>
    <t>https://www.mbradac.info/te2019.html</t>
  </si>
  <si>
    <t>http://www.aut.upt.ro/~claudia.dragos/TE2019.html</t>
  </si>
  <si>
    <t>https://www.chim.upt.ro/ro/cercetare/proiecte-de-cercetare/290-pn-iii-p2-2-1-ped-2019-4492</t>
  </si>
  <si>
    <t>https://chim.upt.ro/ro/cercetare/proiecte-de-cercetare/286-pn-iii-p2-2-1-ped-2019-2638</t>
  </si>
  <si>
    <t>http://chim.upt.ro/ro/cercetare/proiecte-de-cercetare/288-pn-iii-p2-2-1-ped-2019-3037</t>
  </si>
  <si>
    <t>http://chim.upt.ro/ro/cercetare/proiecte-de-cercetare/289-pn-iii-p2-2-1-ped-2019-3414</t>
  </si>
  <si>
    <t>https://chim.upt.ro/ro/cercetare/proiecte-de-cercetare/248-pn-iii-p1-1-1-te-2019-1179</t>
  </si>
  <si>
    <t>https://chim.upt.ro/ro/cercetare/proiecte-de-cercetare/285-pn-iii-p1-1-1-te-2019-1573</t>
  </si>
  <si>
    <t>https://www.ct.upt.ro/centre/cemsig/safe-wall.htm</t>
  </si>
  <si>
    <t>https://www.ct.upt.ro/centre/cemsig/hylink.htm</t>
  </si>
  <si>
    <t>https://sites.google.com/view/epueer-mfi-te2019/home</t>
  </si>
  <si>
    <t>http://mh.mec.upt.ro/FreeRunnerFlow</t>
  </si>
  <si>
    <t>http://ancuti.meo.etc.upt.ro/PED2019/</t>
  </si>
  <si>
    <t>https://ancuti.meo.etc.upt.ro/TE2019/index.htm</t>
  </si>
  <si>
    <t>Materiale și tehnologii avansate</t>
  </si>
  <si>
    <t>Sisteme inteligente și active pentru împachetarea alimentelor, bazate pe biopolimeri și coloranți noi de tip ioni de flaviliu</t>
  </si>
  <si>
    <t>Actuatori inteligenți pe bază de straturi optimizate funcțional</t>
  </si>
  <si>
    <t>41PTE / 2020   SMART Q</t>
  </si>
  <si>
    <t>Matematică</t>
  </si>
  <si>
    <t>10 BM / 2021      RO-BE-ST</t>
  </si>
  <si>
    <t>http://www.icpe.ro/ro/proiecte/smartq/</t>
  </si>
  <si>
    <t>DERULATE ÎN ANUL 2022</t>
  </si>
  <si>
    <t>MOZA Gheorghe</t>
  </si>
  <si>
    <t>2022 - 2024</t>
  </si>
  <si>
    <t xml:space="preserve">PĂUȘESCU Iulia </t>
  </si>
  <si>
    <r>
      <t>PFE 26/30.12.2021 PERFORM-CDI@UPT</t>
    </r>
    <r>
      <rPr>
        <sz val="8"/>
        <rFont val="Calibri"/>
        <family val="2"/>
      </rPr>
      <t>¹⁰⁰</t>
    </r>
  </si>
  <si>
    <t>ID 567</t>
  </si>
  <si>
    <t>Creșterea performanței Universității Politehnica Timișoara prin consolidarea capacității de cercetare-dezvoltare și de transfer tehnologic în domeniul "Energie, mediu și schimbări climatice" la începutul celui de-al doilea secol de existență</t>
  </si>
  <si>
    <t>CĂDARIU-BRĂILOIU Liviu-Ioan</t>
  </si>
  <si>
    <t>PLANUL NAŢIONAL DE CERCETARE, DEZVOLTARE ŞI INOVARE 2015-2022, PNCDI III</t>
  </si>
  <si>
    <t>TOTAL PROIECTE DERULATE ÎN 2022 PE DEPARTAMENTE</t>
  </si>
  <si>
    <t>TOTAL VALOARE  CONTRACTATĂ PE ANUL 2022</t>
  </si>
  <si>
    <t xml:space="preserve">https://chim.upt.ro/ro/cercetare/proiecte-de-cercetare/314-pn-iii-p4-id-pce-2020-2177 </t>
  </si>
  <si>
    <t>http://www.aut.upt.ro/~rprecup/grant2021.html</t>
  </si>
  <si>
    <t>https://sites.google.com/view/upt-pollstream/home</t>
  </si>
  <si>
    <t>http://www.upt.ro/Informatii_UPT_1874_ro.html</t>
  </si>
  <si>
    <t>https://www.dc-dc.ro/</t>
  </si>
  <si>
    <t>http://www.gsd.uab.cat/dynamicsh2020/index.php?id=dynamics-pn-iii-p3-36-h2020-2020-0100</t>
  </si>
  <si>
    <t>www.siramm.unipr.it</t>
  </si>
  <si>
    <t>https://www.ct.upt.ro/centre/cemsig/robest.htm</t>
  </si>
  <si>
    <t>https://perform-cdi100.upt.ro/</t>
  </si>
  <si>
    <t>Structuri de conducere bazate pe observatoare neliniare cu aplicații în sisteme mecatronice</t>
  </si>
  <si>
    <t>PN-III-P1-1.1-PD-2016-0331</t>
  </si>
  <si>
    <t>PD 104 / 2022 DHVNN</t>
  </si>
  <si>
    <t>PN-III-P1-1.1-PD-2021-0345</t>
  </si>
  <si>
    <t>Dinamica rețelelor neuronale cu valori hipercomplexe</t>
  </si>
  <si>
    <t>POPA Călin-Adrian</t>
  </si>
  <si>
    <t>PD 32 / 2022 DAMAFSS</t>
  </si>
  <si>
    <t>PN-III-P1-1.1-PD-2021-0010</t>
  </si>
  <si>
    <t>Dezvoltarea de Metasuprafețe Active cu Aplicații în domeniul Suprafețelor Selective în Frecvență</t>
  </si>
  <si>
    <t>SILAGHI Andrei-Marius</t>
  </si>
  <si>
    <t>TOTAL DEPARTAMENTUL DE MATEMATICĂ</t>
  </si>
  <si>
    <t>DINU Florea (Echipa pr. continuare)</t>
  </si>
  <si>
    <t>UNGUREANU Viorel (Echipa pr. continuare)</t>
  </si>
  <si>
    <t>CĂDARIU-BRĂILOIU Liviu-Ioan (Echipa pr. continuare)</t>
  </si>
  <si>
    <t>2022 - 2023</t>
  </si>
  <si>
    <t>77PTE / 2022 EFICIENT</t>
  </si>
  <si>
    <t>PN-III-P2-2.1-PTE-2021-0039</t>
  </si>
  <si>
    <t>EFICIENTizare funcționare sisteme din domeniul apei prin supervizare proactivă</t>
  </si>
  <si>
    <t>KORODI Adrian Ștefan</t>
  </si>
  <si>
    <t>2022-2024</t>
  </si>
  <si>
    <t>99PTE / 2022 WELLFORMED-FRAMES</t>
  </si>
  <si>
    <t>PN-III-P2-2.1-PTE-2021-0237</t>
  </si>
  <si>
    <t>Prototip industrial pentru sisteme structurale cu grinzi din oțel format la rece, cu inima din tablă cutată și asamblate cu tehnologii de sudare cu productivitate ridicată</t>
  </si>
  <si>
    <t>UNGUREANU Daniel-Viorel</t>
  </si>
  <si>
    <t>103PTE / 2022 RASCONTROL</t>
  </si>
  <si>
    <t>PN-III-P2-2.1-PTE-2021-0189</t>
  </si>
  <si>
    <t>Implementarea multiplexoarelor CMOS într-o stație de control a calității apei pentru reducerea costurilor în acvacultura recirculantă</t>
  </si>
  <si>
    <t>GHERMAN Vasile Daniel</t>
  </si>
  <si>
    <t>HIDRO</t>
  </si>
  <si>
    <t xml:space="preserve">TOTAL DEPARTAMENTUL DE HIDROTEHNICĂ </t>
  </si>
  <si>
    <t>PN-III-P2-2.1-PED-2021-4309</t>
  </si>
  <si>
    <t>Dispozitiv inteligent pentru evitarea rezonanțelor paralel la comutația compensatoarelor capacitive în rețele trifazate dezechilibrate și poluate armonic</t>
  </si>
  <si>
    <t>BĂLOI Alexandru</t>
  </si>
  <si>
    <t>2022 -2024</t>
  </si>
  <si>
    <t>670PED / 2022 NHID</t>
  </si>
  <si>
    <t>PN-III-P2-2.1-PED-2021-1572</t>
  </si>
  <si>
    <t>Restaurarea vizibilității în imagini afectate de ceață neomogenă</t>
  </si>
  <si>
    <t>MCTR</t>
  </si>
  <si>
    <t>TOTAL DEPARTAMENTUL DE MECATRONICĂ</t>
  </si>
  <si>
    <t>586PED / 2022 METAPAN</t>
  </si>
  <si>
    <t>PN-III-P2-2.1-PED-2021-1134</t>
  </si>
  <si>
    <t>Fabricarea de panouri de tip sandwich cu miez din structuri de metamateriale folosind tehnologii convenționale, pretabile unor procese de producție pe scară largă</t>
  </si>
  <si>
    <t>ȘERBAN Dan-Andrei</t>
  </si>
  <si>
    <t>ICER</t>
  </si>
  <si>
    <t>732PED / 2022 HydroVALVE</t>
  </si>
  <si>
    <t>PN-III-P2-2.1-PED-2021-1014</t>
  </si>
  <si>
    <t>Un nou tip de vană pentru controlul și reducerea instabilității curgerii cu rotație din difuzorul conic al turbinelor hidraulice</t>
  </si>
  <si>
    <t>TĂNASĂ Constantin</t>
  </si>
  <si>
    <t>PN-III-P2-2.1-PED-2021-4587</t>
  </si>
  <si>
    <t>Sistem de Control bazat pe Tehnici de Inteligență Artificială pentru Roboți cu Picioare utilizați în Navigarea Autonomă, Maparea și Supravegherea Mediilor Nestructurate</t>
  </si>
  <si>
    <t>ALBU Adriana</t>
  </si>
  <si>
    <t>CCI</t>
  </si>
  <si>
    <t>TOTAL DEPARTAMENTUL DE CONSTRUCŢII CIVILE ŞI INSTALAȚII</t>
  </si>
  <si>
    <t>714PED / 2022 THERMOG</t>
  </si>
  <si>
    <t>PN-III-P2-2.1-PED-2021-4137</t>
  </si>
  <si>
    <t>Optimizarea și validarea unui software specializat pentru calculul performanței termice a elementelor anvelopei clădirii, dezvoltat pe baza utilizării metodei termografierii aeriene și terestre</t>
  </si>
  <si>
    <t>DAN Daniel</t>
  </si>
  <si>
    <t>579PED / 2022 TechMembrEID</t>
  </si>
  <si>
    <t>PN-III-P2-2.1-PED-2021-2700</t>
  </si>
  <si>
    <t xml:space="preserve">Tehnologii îmbunătățite pentru dezvoltarea de membrane polisulfonice elecrofilate integrate într-un dispozitiv extracorporal aplicabil în insuficiența renală </t>
  </si>
  <si>
    <t>COM</t>
  </si>
  <si>
    <t>728PED / 2022 AIDSSC</t>
  </si>
  <si>
    <t>PN-III-P2-2.1-PED-2021-0624</t>
  </si>
  <si>
    <t>Rețea neuronală optoelectrică pe bază de celule sensibilizate cu colorant fără consum electric</t>
  </si>
  <si>
    <t>MICLĂU Nicolae</t>
  </si>
  <si>
    <t>TOTAL DEPARTAMENTUL DE INGINERIE ELECTRICĂ</t>
  </si>
  <si>
    <t>TOTAL DEPARTAMENTUL DE COMUNICAȚII</t>
  </si>
  <si>
    <t>TOTAL INSTITUTUL DE CERCETĂRI PENTRU ENERGII REGENERABILE</t>
  </si>
  <si>
    <t>CONSTRUCȚII CIVILE ȘI INSTALAȚII</t>
  </si>
  <si>
    <t>COMUNICAȚII</t>
  </si>
  <si>
    <t>HIDROTEHNICĂ</t>
  </si>
  <si>
    <t>MECATRONICĂ</t>
  </si>
  <si>
    <t xml:space="preserve">INSTITUTUL DE CERCETĂRI PENTRU ENERGII REGENERABILE </t>
  </si>
  <si>
    <t>703PED / 2022 Smart-Q Switching</t>
  </si>
  <si>
    <t>675PED / 2022     AI-LegRob</t>
  </si>
  <si>
    <t>http://eficient.aut.upt.ro/</t>
  </si>
  <si>
    <t>https://anotech.ro/wellformed-frames/</t>
  </si>
  <si>
    <t>https://fluensys.ro/cercetare/proiecte/rascontrol/</t>
  </si>
  <si>
    <t>http://hyperion.cs.upt.ro/</t>
  </si>
  <si>
    <t>http:\\gordias.ro\cfsexpert</t>
  </si>
  <si>
    <t>http://getica.upt.ro</t>
  </si>
  <si>
    <t>www.econbus.academiatm.ro</t>
  </si>
  <si>
    <t>https://rovislab.com/ai_legrob.html</t>
  </si>
  <si>
    <t>https://icmpp.ro/techmembreid/</t>
  </si>
  <si>
    <t>https://www.thermogproject.com/</t>
  </si>
  <si>
    <t>https://incemc.ro/MM/728PED_2022/start.html</t>
  </si>
  <si>
    <t>https://sites.google.com/view/smart-q-switching</t>
  </si>
  <si>
    <t>https://ancuti.meo.etc.upt.ro/PED2022/index.htm</t>
  </si>
  <si>
    <t>http://www.dserban.com/page7.html</t>
  </si>
  <si>
    <t>http://mh.mec.upt.ro/hydrovalve/#/page/view/home</t>
  </si>
  <si>
    <t>https://metasuprafete.ro/</t>
  </si>
  <si>
    <t>https://sites.google.com/view/dhvn
n</t>
  </si>
  <si>
    <t xml:space="preserve">Valoarea totală a contractului </t>
  </si>
  <si>
    <t>Tip Proiect</t>
  </si>
  <si>
    <t>Coordonator / Partener / An Competiție</t>
  </si>
  <si>
    <t xml:space="preserve">Valoarea contractului pe anul 2022       </t>
  </si>
  <si>
    <t>Coordonator /  Competiţia 2016</t>
  </si>
  <si>
    <t>Coordonator / Competiţia 2019</t>
  </si>
  <si>
    <t>Coordonator / Competiția 2020</t>
  </si>
  <si>
    <t>PD</t>
  </si>
  <si>
    <t>TE</t>
  </si>
  <si>
    <t>PCE</t>
  </si>
  <si>
    <t>Partener / Competiţia 2021</t>
  </si>
  <si>
    <t>PTE</t>
  </si>
  <si>
    <t>PED</t>
  </si>
  <si>
    <t>Partener / Competiţia 2019</t>
  </si>
  <si>
    <t>Coordonator / Competiţia 2021</t>
  </si>
  <si>
    <t>Coordonator /  Competiţia 2019</t>
  </si>
  <si>
    <t xml:space="preserve">EUREKA - EUROSTARS  </t>
  </si>
  <si>
    <t>Coordonator / Competiţia 2020</t>
  </si>
  <si>
    <t>RO - BELGIA</t>
  </si>
  <si>
    <t>TOTAL VALOARE  CONTRACTE</t>
  </si>
  <si>
    <t>Partener /  Competiţia 2021</t>
  </si>
  <si>
    <t xml:space="preserve"> Premierea participării la Orizont 2020</t>
  </si>
  <si>
    <t>Coordonator /  Competiția 2020</t>
  </si>
  <si>
    <t xml:space="preserve"> Proiecte de finanțare a excelenței în CDI </t>
  </si>
  <si>
    <t xml:space="preserve">Premierea participării la Orizont 2020 </t>
  </si>
  <si>
    <t>UDRESCU-MILOSAV 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</si>
</sst>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  <charset val="238"/>
    </font>
    <font>
      <sz val="10"/>
      <color theme="1"/>
      <name val="Myriad Pro Cond"/>
      <family val="2"/>
    </font>
    <font>
      <sz val="7"/>
      <name val="Arial"/>
      <family val="2"/>
    </font>
    <font>
      <sz val="8"/>
      <name val="Calibri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 applyProtection="1">
      <alignment horizontal="center" vertical="center" wrapText="1"/>
    </xf>
    <xf numFmtId="0" fontId="15" fillId="0" borderId="34" xfId="0" applyFont="1" applyBorder="1" applyAlignment="1">
      <alignment vertical="center" wrapText="1"/>
    </xf>
    <xf numFmtId="0" fontId="14" fillId="3" borderId="23" xfId="1" applyFont="1" applyFill="1" applyBorder="1" applyAlignment="1" applyProtection="1">
      <alignment horizontal="center" vertical="center" wrapText="1"/>
    </xf>
    <xf numFmtId="0" fontId="14" fillId="3" borderId="5" xfId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4" fillId="3" borderId="6" xfId="1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4" fontId="6" fillId="5" borderId="9" xfId="0" applyNumberFormat="1" applyFont="1" applyFill="1" applyBorder="1"/>
    <xf numFmtId="0" fontId="14" fillId="0" borderId="26" xfId="1" applyFont="1" applyBorder="1" applyAlignment="1" applyProtection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4" fontId="6" fillId="4" borderId="36" xfId="0" applyNumberFormat="1" applyFont="1" applyFill="1" applyBorder="1"/>
    <xf numFmtId="0" fontId="2" fillId="7" borderId="0" xfId="0" applyFont="1" applyFill="1" applyAlignment="1">
      <alignment wrapText="1"/>
    </xf>
    <xf numFmtId="0" fontId="2" fillId="3" borderId="3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14" fillId="0" borderId="2" xfId="1" applyFont="1" applyBorder="1" applyAlignment="1" applyProtection="1">
      <alignment vertical="center" wrapText="1"/>
    </xf>
    <xf numFmtId="0" fontId="18" fillId="7" borderId="5" xfId="1" applyFont="1" applyFill="1" applyBorder="1" applyAlignment="1" applyProtection="1">
      <alignment horizontal="center" vertical="center" wrapText="1"/>
    </xf>
    <xf numFmtId="0" fontId="18" fillId="0" borderId="6" xfId="1" applyFont="1" applyFill="1" applyBorder="1" applyAlignment="1" applyProtection="1">
      <alignment horizontal="center" vertical="center" wrapText="1"/>
    </xf>
    <xf numFmtId="0" fontId="18" fillId="0" borderId="15" xfId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/>
    </xf>
    <xf numFmtId="0" fontId="8" fillId="0" borderId="29" xfId="0" applyFont="1" applyBorder="1" applyAlignment="1">
      <alignment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18" fillId="3" borderId="6" xfId="1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8" fillId="7" borderId="6" xfId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3" fillId="5" borderId="13" xfId="0" applyFont="1" applyFill="1" applyBorder="1"/>
    <xf numFmtId="0" fontId="13" fillId="5" borderId="7" xfId="0" applyFont="1" applyFill="1" applyBorder="1"/>
    <xf numFmtId="0" fontId="13" fillId="5" borderId="14" xfId="0" applyFont="1" applyFill="1" applyBorder="1"/>
    <xf numFmtId="0" fontId="18" fillId="0" borderId="27" xfId="1" applyFont="1" applyFill="1" applyBorder="1" applyAlignment="1" applyProtection="1">
      <alignment horizontal="center" vertical="center" wrapText="1"/>
    </xf>
    <xf numFmtId="4" fontId="2" fillId="3" borderId="48" xfId="0" applyNumberFormat="1" applyFont="1" applyFill="1" applyBorder="1" applyAlignment="1">
      <alignment horizontal="right" vertical="center" wrapText="1"/>
    </xf>
    <xf numFmtId="4" fontId="2" fillId="3" borderId="39" xfId="0" applyNumberFormat="1" applyFont="1" applyFill="1" applyBorder="1" applyAlignment="1">
      <alignment horizontal="right" vertical="center" wrapText="1"/>
    </xf>
    <xf numFmtId="4" fontId="2" fillId="3" borderId="49" xfId="0" applyNumberFormat="1" applyFont="1" applyFill="1" applyBorder="1" applyAlignment="1">
      <alignment horizontal="right" vertical="center" wrapText="1"/>
    </xf>
    <xf numFmtId="4" fontId="2" fillId="3" borderId="50" xfId="0" applyNumberFormat="1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14" fillId="0" borderId="5" xfId="1" applyFont="1" applyBorder="1" applyAlignment="1" applyProtection="1">
      <alignment horizontal="center" vertical="center" wrapText="1"/>
    </xf>
    <xf numFmtId="4" fontId="6" fillId="6" borderId="36" xfId="0" applyNumberFormat="1" applyFont="1" applyFill="1" applyBorder="1" applyAlignment="1">
      <alignment horizontal="right"/>
    </xf>
    <xf numFmtId="0" fontId="2" fillId="3" borderId="32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4" fillId="0" borderId="32" xfId="1" applyFont="1" applyBorder="1" applyAlignment="1" applyProtection="1">
      <alignment horizontal="center" vertical="center" wrapText="1"/>
    </xf>
    <xf numFmtId="0" fontId="18" fillId="3" borderId="32" xfId="1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8" fillId="7" borderId="2" xfId="1" applyFont="1" applyFill="1" applyBorder="1" applyAlignment="1" applyProtection="1">
      <alignment horizontal="center" vertical="center" wrapText="1"/>
    </xf>
    <xf numFmtId="4" fontId="2" fillId="3" borderId="38" xfId="0" applyNumberFormat="1" applyFont="1" applyFill="1" applyBorder="1" applyAlignment="1">
      <alignment horizontal="righ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left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14" fillId="3" borderId="5" xfId="1" applyNumberFormat="1" applyFont="1" applyFill="1" applyBorder="1" applyAlignment="1" applyProtection="1">
      <alignment horizontal="center" vertical="center" wrapText="1"/>
    </xf>
    <xf numFmtId="14" fontId="18" fillId="0" borderId="25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14" fillId="0" borderId="5" xfId="1" applyFont="1" applyBorder="1" applyAlignment="1" applyProtection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14" fillId="0" borderId="51" xfId="1" applyFont="1" applyBorder="1" applyAlignment="1" applyProtection="1">
      <alignment horizontal="center" vertical="center" wrapText="1"/>
    </xf>
    <xf numFmtId="0" fontId="18" fillId="3" borderId="2" xfId="1" applyFont="1" applyFill="1" applyBorder="1" applyAlignment="1" applyProtection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/>
    <xf numFmtId="49" fontId="6" fillId="2" borderId="4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3" borderId="50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 wrapText="1"/>
    </xf>
    <xf numFmtId="4" fontId="8" fillId="0" borderId="12" xfId="1" applyNumberFormat="1" applyFont="1" applyFill="1" applyBorder="1" applyAlignment="1" applyProtection="1">
      <alignment horizontal="right" vertical="center" wrapText="1"/>
    </xf>
    <xf numFmtId="4" fontId="8" fillId="0" borderId="38" xfId="1" applyNumberFormat="1" applyFont="1" applyFill="1" applyBorder="1" applyAlignment="1" applyProtection="1">
      <alignment horizontal="right" vertical="center" wrapText="1"/>
    </xf>
    <xf numFmtId="0" fontId="4" fillId="7" borderId="57" xfId="0" applyFont="1" applyFill="1" applyBorder="1" applyAlignment="1">
      <alignment horizontal="center" vertical="center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0" borderId="58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Border="1" applyAlignment="1" applyProtection="1">
      <alignment wrapText="1"/>
    </xf>
    <xf numFmtId="4" fontId="8" fillId="0" borderId="59" xfId="1" applyNumberFormat="1" applyFont="1" applyFill="1" applyBorder="1" applyAlignment="1" applyProtection="1">
      <alignment horizontal="right" vertical="center" wrapText="1"/>
    </xf>
    <xf numFmtId="0" fontId="4" fillId="7" borderId="60" xfId="0" applyFont="1" applyFill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4" fontId="8" fillId="0" borderId="59" xfId="1" applyNumberFormat="1" applyFont="1" applyFill="1" applyBorder="1" applyAlignment="1" applyProtection="1">
      <alignment horizontal="right" vertical="center"/>
    </xf>
    <xf numFmtId="4" fontId="8" fillId="0" borderId="11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Border="1" applyAlignment="1" applyProtection="1">
      <alignment horizontal="center" vertical="center"/>
    </xf>
    <xf numFmtId="4" fontId="19" fillId="0" borderId="38" xfId="1" applyNumberFormat="1" applyFont="1" applyFill="1" applyBorder="1" applyAlignment="1" applyProtection="1">
      <alignment horizontal="right" vertical="center"/>
    </xf>
    <xf numFmtId="4" fontId="8" fillId="3" borderId="12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</xf>
    <xf numFmtId="4" fontId="13" fillId="0" borderId="0" xfId="0" applyNumberFormat="1" applyFont="1"/>
    <xf numFmtId="4" fontId="2" fillId="3" borderId="27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29" xfId="0" applyNumberFormat="1" applyFont="1" applyFill="1" applyBorder="1" applyAlignment="1">
      <alignment horizontal="right" vertical="center" wrapText="1"/>
    </xf>
    <xf numFmtId="4" fontId="2" fillId="3" borderId="27" xfId="0" applyNumberFormat="1" applyFont="1" applyFill="1" applyBorder="1" applyAlignment="1">
      <alignment horizontal="right" vertical="center"/>
    </xf>
    <xf numFmtId="4" fontId="2" fillId="3" borderId="37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4" fontId="2" fillId="3" borderId="55" xfId="0" applyNumberFormat="1" applyFont="1" applyFill="1" applyBorder="1" applyAlignment="1">
      <alignment horizontal="right" vertical="center" wrapText="1"/>
    </xf>
    <xf numFmtId="4" fontId="2" fillId="3" borderId="34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14" fillId="0" borderId="29" xfId="1" applyFont="1" applyFill="1" applyBorder="1" applyAlignment="1" applyProtection="1">
      <alignment horizontal="center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 applyProtection="1">
      <alignment horizontal="center" vertical="center" wrapText="1"/>
    </xf>
    <xf numFmtId="49" fontId="14" fillId="3" borderId="2" xfId="1" applyNumberFormat="1" applyFont="1" applyFill="1" applyBorder="1" applyAlignment="1" applyProtection="1">
      <alignment horizontal="center" vertical="center" wrapText="1"/>
    </xf>
    <xf numFmtId="4" fontId="2" fillId="0" borderId="59" xfId="1" applyNumberFormat="1" applyFont="1" applyFill="1" applyBorder="1" applyAlignment="1" applyProtection="1">
      <alignment horizontal="right" vertical="center" wrapText="1"/>
    </xf>
    <xf numFmtId="4" fontId="2" fillId="0" borderId="11" xfId="1" applyNumberFormat="1" applyFont="1" applyFill="1" applyBorder="1" applyAlignment="1" applyProtection="1">
      <alignment horizontal="right" vertical="center" wrapText="1"/>
    </xf>
    <xf numFmtId="4" fontId="2" fillId="0" borderId="38" xfId="1" applyNumberFormat="1" applyFont="1" applyFill="1" applyBorder="1" applyAlignment="1" applyProtection="1">
      <alignment horizontal="right" vertical="center"/>
    </xf>
    <xf numFmtId="4" fontId="2" fillId="0" borderId="11" xfId="1" applyNumberFormat="1" applyFont="1" applyFill="1" applyBorder="1" applyAlignment="1" applyProtection="1">
      <alignment horizontal="right" vertical="center"/>
    </xf>
    <xf numFmtId="4" fontId="8" fillId="0" borderId="38" xfId="1" applyNumberFormat="1" applyFont="1" applyFill="1" applyBorder="1" applyAlignment="1" applyProtection="1">
      <alignment horizontal="right" vertical="center" wrapText="1"/>
    </xf>
    <xf numFmtId="4" fontId="8" fillId="0" borderId="59" xfId="1" applyNumberFormat="1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 applyProtection="1">
      <alignment horizontal="center" vertical="center" wrapText="1"/>
    </xf>
    <xf numFmtId="0" fontId="14" fillId="3" borderId="5" xfId="1" applyFont="1" applyFill="1" applyBorder="1" applyAlignment="1" applyProtection="1">
      <alignment horizontal="center" vertical="center" wrapText="1"/>
    </xf>
    <xf numFmtId="4" fontId="2" fillId="3" borderId="27" xfId="0" applyNumberFormat="1" applyFont="1" applyFill="1" applyBorder="1" applyAlignment="1">
      <alignment horizontal="right" vertical="center" wrapText="1"/>
    </xf>
    <xf numFmtId="4" fontId="2" fillId="3" borderId="37" xfId="0" applyNumberFormat="1" applyFont="1" applyFill="1" applyBorder="1" applyAlignment="1">
      <alignment horizontal="right" vertical="center" wrapText="1"/>
    </xf>
    <xf numFmtId="4" fontId="2" fillId="3" borderId="34" xfId="0" applyNumberFormat="1" applyFont="1" applyFill="1" applyBorder="1" applyAlignment="1">
      <alignment horizontal="right" vertical="center" wrapText="1"/>
    </xf>
    <xf numFmtId="0" fontId="4" fillId="0" borderId="57" xfId="0" applyFont="1" applyBorder="1" applyAlignment="1">
      <alignment horizontal="center" vertical="center"/>
    </xf>
    <xf numFmtId="0" fontId="14" fillId="3" borderId="32" xfId="1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13" fillId="5" borderId="14" xfId="0" applyFont="1" applyFill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9900"/>
      <color rgb="FF66FF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m.upt.ro/ro/cercetare/proiecte-de-cercetare/286-pn-iii-p2-2-1-ped-2019-2638" TargetMode="External"/><Relationship Id="rId13" Type="http://schemas.openxmlformats.org/officeDocument/2006/relationships/hyperlink" Target="https://www.ct.upt.ro/centre/cemsig/hylink.htm" TargetMode="External"/><Relationship Id="rId18" Type="http://schemas.openxmlformats.org/officeDocument/2006/relationships/hyperlink" Target="https://chim.upt.ro/ro/cercetare/proiecte-de-cercetare/314-pn-iii-p4-id-pce-2020-2177" TargetMode="External"/><Relationship Id="rId26" Type="http://schemas.openxmlformats.org/officeDocument/2006/relationships/hyperlink" Target="https://sites.google.com/view/dhvnn" TargetMode="External"/><Relationship Id="rId3" Type="http://schemas.openxmlformats.org/officeDocument/2006/relationships/hyperlink" Target="https://szedlak-stinean.wixsite.com/nobsmecs" TargetMode="External"/><Relationship Id="rId21" Type="http://schemas.openxmlformats.org/officeDocument/2006/relationships/hyperlink" Target="http://hyperion.cs.upt.ro/" TargetMode="External"/><Relationship Id="rId7" Type="http://schemas.openxmlformats.org/officeDocument/2006/relationships/hyperlink" Target="https://www.chim.upt.ro/ro/cercetare/proiecte-de-cercetare/290-pn-iii-p2-2-1-ped-2019-4492" TargetMode="External"/><Relationship Id="rId12" Type="http://schemas.openxmlformats.org/officeDocument/2006/relationships/hyperlink" Target="https://chim.upt.ro/ro/cercetare/proiecte-de-cercetare/285-pn-iii-p1-1-1-te-2019-1573" TargetMode="External"/><Relationship Id="rId17" Type="http://schemas.openxmlformats.org/officeDocument/2006/relationships/hyperlink" Target="https://ancuti.meo.etc.upt.ro/TE2019/index.htm" TargetMode="External"/><Relationship Id="rId25" Type="http://schemas.openxmlformats.org/officeDocument/2006/relationships/hyperlink" Target="https://metasuprafete.ro/" TargetMode="External"/><Relationship Id="rId2" Type="http://schemas.openxmlformats.org/officeDocument/2006/relationships/hyperlink" Target="https://www.upt.ro/Informatii_UPT_1581_ro.html" TargetMode="External"/><Relationship Id="rId16" Type="http://schemas.openxmlformats.org/officeDocument/2006/relationships/hyperlink" Target="http://ancuti.meo.etc.upt.ro/PED2019/" TargetMode="External"/><Relationship Id="rId20" Type="http://schemas.openxmlformats.org/officeDocument/2006/relationships/hyperlink" Target="https://www.ct.upt.ro/centre/cemsig/safe-wall.htm" TargetMode="External"/><Relationship Id="rId1" Type="http://schemas.openxmlformats.org/officeDocument/2006/relationships/hyperlink" Target="https://www.upt.ro/img/files/2019-2020/cercetare/ppr/Proiect_SMAL-508PED.-2020.pps" TargetMode="External"/><Relationship Id="rId6" Type="http://schemas.openxmlformats.org/officeDocument/2006/relationships/hyperlink" Target="http://www.aut.upt.ro/~claudia.dragos/TE2019.html" TargetMode="External"/><Relationship Id="rId11" Type="http://schemas.openxmlformats.org/officeDocument/2006/relationships/hyperlink" Target="https://chim.upt.ro/ro/cercetare/proiecte-de-cercetare/248-pn-iii-p1-1-1-te-2019-1179" TargetMode="External"/><Relationship Id="rId24" Type="http://schemas.openxmlformats.org/officeDocument/2006/relationships/hyperlink" Target="http://www.dserban.com/page7.html" TargetMode="External"/><Relationship Id="rId5" Type="http://schemas.openxmlformats.org/officeDocument/2006/relationships/hyperlink" Target="https://www.mbradac.info/te2019.html" TargetMode="External"/><Relationship Id="rId15" Type="http://schemas.openxmlformats.org/officeDocument/2006/relationships/hyperlink" Target="http://mh.mec.upt.ro/FreeRunnerFlow" TargetMode="External"/><Relationship Id="rId23" Type="http://schemas.openxmlformats.org/officeDocument/2006/relationships/hyperlink" Target="https://rovislab.com/ai_legrob.html" TargetMode="External"/><Relationship Id="rId10" Type="http://schemas.openxmlformats.org/officeDocument/2006/relationships/hyperlink" Target="http://chim.upt.ro/ro/cercetare/proiecte-de-cercetare/289-pn-iii-p2-2-1-ped-2019-3414" TargetMode="External"/><Relationship Id="rId19" Type="http://schemas.openxmlformats.org/officeDocument/2006/relationships/hyperlink" Target="https://perform-cdi100.upt.ro/" TargetMode="External"/><Relationship Id="rId4" Type="http://schemas.openxmlformats.org/officeDocument/2006/relationships/hyperlink" Target="http://www.aut.upt.ro/~raul.roman/PD2019.html" TargetMode="External"/><Relationship Id="rId9" Type="http://schemas.openxmlformats.org/officeDocument/2006/relationships/hyperlink" Target="http://chim.upt.ro/ro/cercetare/proiecte-de-cercetare/288-pn-iii-p2-2-1-ped-2019-3037" TargetMode="External"/><Relationship Id="rId14" Type="http://schemas.openxmlformats.org/officeDocument/2006/relationships/hyperlink" Target="https://sites.google.com/view/epueer-mfi-te2019/home" TargetMode="External"/><Relationship Id="rId22" Type="http://schemas.openxmlformats.org/officeDocument/2006/relationships/hyperlink" Target="https://www.upt.ro/Informatii_UPT_1581_ro.html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2"/>
  <sheetViews>
    <sheetView tabSelected="1" zoomScaleNormal="100" zoomScaleSheetLayoutView="100" workbookViewId="0">
      <pane ySplit="7" topLeftCell="A11" activePane="bottomLeft" state="frozen"/>
      <selection pane="bottomLeft" activeCell="N13" sqref="N13"/>
    </sheetView>
  </sheetViews>
  <sheetFormatPr defaultColWidth="9.140625" defaultRowHeight="15"/>
  <cols>
    <col min="1" max="1" width="9.140625" style="7"/>
    <col min="2" max="2" width="7.140625" style="7" customWidth="1"/>
    <col min="3" max="3" width="20.85546875" style="7" customWidth="1"/>
    <col min="4" max="4" width="14" style="7" customWidth="1"/>
    <col min="5" max="5" width="11.28515625" style="7" customWidth="1"/>
    <col min="6" max="6" width="13.7109375" style="7" customWidth="1"/>
    <col min="7" max="7" width="12.140625" style="7" customWidth="1"/>
    <col min="8" max="8" width="23.42578125" style="7" customWidth="1"/>
    <col min="9" max="9" width="13.42578125" style="4" customWidth="1"/>
    <col min="10" max="10" width="14.28515625" style="4" customWidth="1"/>
    <col min="11" max="11" width="13" style="15" customWidth="1"/>
    <col min="12" max="12" width="14.42578125" style="59" customWidth="1"/>
    <col min="13" max="13" width="14.7109375" style="120" customWidth="1"/>
    <col min="14" max="14" width="27.7109375" style="7" customWidth="1"/>
    <col min="15" max="16384" width="9.140625" style="7"/>
  </cols>
  <sheetData>
    <row r="1" spans="2:15" s="6" customFormat="1" ht="24" customHeight="1">
      <c r="B1" s="208" t="s">
        <v>220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2:15" s="6" customFormat="1" ht="24" customHeight="1">
      <c r="B2" s="26"/>
      <c r="C2" s="26"/>
      <c r="D2" s="26"/>
      <c r="E2" s="26"/>
      <c r="F2" s="26"/>
      <c r="G2" s="26"/>
      <c r="H2" s="26"/>
      <c r="I2" s="26"/>
      <c r="J2" s="26"/>
      <c r="K2" s="15"/>
      <c r="L2" s="58"/>
      <c r="M2" s="120"/>
    </row>
    <row r="3" spans="2:15" s="6" customFormat="1" ht="25.5" customHeight="1">
      <c r="B3" s="209" t="s">
        <v>37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</row>
    <row r="4" spans="2:15" s="6" customFormat="1" ht="21" customHeight="1">
      <c r="B4" s="210" t="s">
        <v>212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2:15" ht="15.75" thickBot="1"/>
    <row r="6" spans="2:15" s="8" customFormat="1" ht="61.5" customHeight="1" thickBot="1">
      <c r="B6" s="9" t="s">
        <v>36</v>
      </c>
      <c r="C6" s="10" t="s">
        <v>325</v>
      </c>
      <c r="D6" s="10" t="s">
        <v>326</v>
      </c>
      <c r="E6" s="10" t="s">
        <v>0</v>
      </c>
      <c r="F6" s="10" t="s">
        <v>1</v>
      </c>
      <c r="G6" s="10" t="s">
        <v>6</v>
      </c>
      <c r="H6" s="10" t="s">
        <v>20</v>
      </c>
      <c r="I6" s="10" t="s">
        <v>2</v>
      </c>
      <c r="J6" s="10" t="s">
        <v>35</v>
      </c>
      <c r="K6" s="10" t="s">
        <v>157</v>
      </c>
      <c r="L6" s="10" t="s">
        <v>327</v>
      </c>
      <c r="M6" s="121" t="s">
        <v>324</v>
      </c>
    </row>
    <row r="7" spans="2:15" s="8" customFormat="1" ht="13.5" thickBot="1">
      <c r="B7" s="9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54">
        <v>11</v>
      </c>
      <c r="M7" s="123">
        <v>12</v>
      </c>
    </row>
    <row r="8" spans="2:15" s="2" customFormat="1" ht="57" customHeight="1">
      <c r="B8" s="211" t="s">
        <v>14</v>
      </c>
      <c r="C8" s="5" t="s">
        <v>331</v>
      </c>
      <c r="D8" s="5" t="s">
        <v>328</v>
      </c>
      <c r="E8" s="5" t="s">
        <v>189</v>
      </c>
      <c r="F8" s="5" t="s">
        <v>188</v>
      </c>
      <c r="G8" s="39" t="s">
        <v>233</v>
      </c>
      <c r="H8" s="23" t="s">
        <v>232</v>
      </c>
      <c r="I8" s="24" t="s">
        <v>9</v>
      </c>
      <c r="J8" s="53" t="s">
        <v>162</v>
      </c>
      <c r="K8" s="65" t="s">
        <v>161</v>
      </c>
      <c r="L8" s="149">
        <v>105883</v>
      </c>
      <c r="M8" s="83">
        <v>220169</v>
      </c>
      <c r="O8" s="56"/>
    </row>
    <row r="9" spans="2:15" s="2" customFormat="1" ht="57" customHeight="1">
      <c r="B9" s="175"/>
      <c r="C9" s="27" t="s">
        <v>331</v>
      </c>
      <c r="D9" s="28" t="s">
        <v>329</v>
      </c>
      <c r="E9" s="27" t="s">
        <v>43</v>
      </c>
      <c r="F9" s="27" t="s">
        <v>48</v>
      </c>
      <c r="G9" s="36" t="s">
        <v>49</v>
      </c>
      <c r="H9" s="32" t="s">
        <v>50</v>
      </c>
      <c r="I9" s="37" t="s">
        <v>9</v>
      </c>
      <c r="J9" s="35" t="s">
        <v>190</v>
      </c>
      <c r="K9" s="66" t="s">
        <v>51</v>
      </c>
      <c r="L9" s="154">
        <v>60342</v>
      </c>
      <c r="M9" s="84">
        <v>246638</v>
      </c>
      <c r="O9" s="51"/>
    </row>
    <row r="10" spans="2:15" s="2" customFormat="1" ht="45">
      <c r="B10" s="175"/>
      <c r="C10" s="28" t="s">
        <v>332</v>
      </c>
      <c r="D10" s="28" t="s">
        <v>329</v>
      </c>
      <c r="E10" s="28" t="s">
        <v>43</v>
      </c>
      <c r="F10" s="28" t="s">
        <v>52</v>
      </c>
      <c r="G10" s="29" t="s">
        <v>53</v>
      </c>
      <c r="H10" s="34" t="s">
        <v>54</v>
      </c>
      <c r="I10" s="33" t="s">
        <v>9</v>
      </c>
      <c r="J10" s="35" t="s">
        <v>191</v>
      </c>
      <c r="K10" s="66" t="s">
        <v>55</v>
      </c>
      <c r="L10" s="153">
        <v>76549</v>
      </c>
      <c r="M10" s="85">
        <v>382049</v>
      </c>
    </row>
    <row r="11" spans="2:15" s="2" customFormat="1" ht="33.75">
      <c r="B11" s="175"/>
      <c r="C11" s="28" t="s">
        <v>332</v>
      </c>
      <c r="D11" s="1" t="s">
        <v>329</v>
      </c>
      <c r="E11" s="28" t="s">
        <v>43</v>
      </c>
      <c r="F11" s="28" t="s">
        <v>56</v>
      </c>
      <c r="G11" s="29" t="s">
        <v>57</v>
      </c>
      <c r="H11" s="30" t="s">
        <v>58</v>
      </c>
      <c r="I11" s="33" t="s">
        <v>9</v>
      </c>
      <c r="J11" s="49" t="s">
        <v>192</v>
      </c>
      <c r="K11" s="66" t="s">
        <v>59</v>
      </c>
      <c r="L11" s="153">
        <v>94282</v>
      </c>
      <c r="M11" s="85">
        <v>431044</v>
      </c>
    </row>
    <row r="12" spans="2:15" s="2" customFormat="1" ht="33.75">
      <c r="B12" s="175"/>
      <c r="C12" s="27" t="s">
        <v>333</v>
      </c>
      <c r="D12" s="27" t="s">
        <v>330</v>
      </c>
      <c r="E12" s="28" t="s">
        <v>178</v>
      </c>
      <c r="F12" s="38" t="s">
        <v>184</v>
      </c>
      <c r="G12" s="29" t="s">
        <v>185</v>
      </c>
      <c r="H12" s="68" t="s">
        <v>183</v>
      </c>
      <c r="I12" s="33" t="s">
        <v>9</v>
      </c>
      <c r="J12" s="49" t="s">
        <v>224</v>
      </c>
      <c r="K12" s="64" t="s">
        <v>170</v>
      </c>
      <c r="L12" s="153">
        <v>374137</v>
      </c>
      <c r="M12" s="84">
        <v>1197286</v>
      </c>
    </row>
    <row r="13" spans="2:15" s="2" customFormat="1" ht="56.25">
      <c r="B13" s="175"/>
      <c r="C13" s="28" t="s">
        <v>335</v>
      </c>
      <c r="D13" s="28" t="s">
        <v>334</v>
      </c>
      <c r="E13" s="28" t="s">
        <v>246</v>
      </c>
      <c r="F13" s="38" t="s">
        <v>247</v>
      </c>
      <c r="G13" s="71" t="s">
        <v>248</v>
      </c>
      <c r="H13" s="68" t="s">
        <v>249</v>
      </c>
      <c r="I13" s="33" t="s">
        <v>106</v>
      </c>
      <c r="J13" s="49" t="s">
        <v>307</v>
      </c>
      <c r="K13" s="156" t="s">
        <v>250</v>
      </c>
      <c r="L13" s="146">
        <v>109823</v>
      </c>
      <c r="M13" s="127">
        <v>429652</v>
      </c>
    </row>
    <row r="14" spans="2:15" s="2" customFormat="1" ht="68.25" thickBot="1">
      <c r="B14" s="175"/>
      <c r="C14" s="76" t="s">
        <v>336</v>
      </c>
      <c r="D14" s="76" t="s">
        <v>334</v>
      </c>
      <c r="E14" s="76" t="s">
        <v>214</v>
      </c>
      <c r="F14" s="77" t="s">
        <v>306</v>
      </c>
      <c r="G14" s="89" t="s">
        <v>280</v>
      </c>
      <c r="H14" s="90" t="s">
        <v>281</v>
      </c>
      <c r="I14" s="61" t="s">
        <v>106</v>
      </c>
      <c r="J14" s="43" t="s">
        <v>314</v>
      </c>
      <c r="K14" s="82" t="s">
        <v>282</v>
      </c>
      <c r="L14" s="143">
        <v>33127</v>
      </c>
      <c r="M14" s="128">
        <v>213166</v>
      </c>
    </row>
    <row r="15" spans="2:15" s="2" customFormat="1" ht="15.75" customHeight="1" thickBot="1">
      <c r="B15" s="180" t="s">
        <v>3</v>
      </c>
      <c r="C15" s="181"/>
      <c r="D15" s="181"/>
      <c r="E15" s="181"/>
      <c r="F15" s="181"/>
      <c r="G15" s="181"/>
      <c r="H15" s="181"/>
      <c r="I15" s="181"/>
      <c r="J15" s="181"/>
      <c r="K15" s="182"/>
      <c r="L15" s="93">
        <f>L8+L9+L10+L11+L12+L13+L14</f>
        <v>854143</v>
      </c>
      <c r="M15" s="122">
        <f>M8+M9+M10+M11+M12+M13+M14</f>
        <v>3120004</v>
      </c>
    </row>
    <row r="16" spans="2:15" s="2" customFormat="1" ht="57" customHeight="1">
      <c r="B16" s="179" t="s">
        <v>60</v>
      </c>
      <c r="C16" s="1" t="s">
        <v>331</v>
      </c>
      <c r="D16" s="1" t="s">
        <v>329</v>
      </c>
      <c r="E16" s="1" t="s">
        <v>43</v>
      </c>
      <c r="F16" s="1" t="s">
        <v>61</v>
      </c>
      <c r="G16" s="40" t="s">
        <v>62</v>
      </c>
      <c r="H16" s="91" t="s">
        <v>63</v>
      </c>
      <c r="I16" s="37" t="s">
        <v>64</v>
      </c>
      <c r="J16" s="92" t="s">
        <v>225</v>
      </c>
      <c r="K16" s="66" t="s">
        <v>65</v>
      </c>
      <c r="L16" s="152">
        <v>69836</v>
      </c>
      <c r="M16" s="86">
        <v>246410</v>
      </c>
    </row>
    <row r="17" spans="2:13" s="2" customFormat="1" ht="56.25">
      <c r="B17" s="179"/>
      <c r="C17" s="76" t="s">
        <v>336</v>
      </c>
      <c r="D17" s="27" t="s">
        <v>337</v>
      </c>
      <c r="E17" s="28" t="s">
        <v>43</v>
      </c>
      <c r="F17" s="28" t="s">
        <v>66</v>
      </c>
      <c r="G17" s="38" t="s">
        <v>67</v>
      </c>
      <c r="H17" s="57" t="s">
        <v>68</v>
      </c>
      <c r="I17" s="33" t="s">
        <v>69</v>
      </c>
      <c r="J17" s="78" t="s">
        <v>310</v>
      </c>
      <c r="K17" s="66" t="s">
        <v>349</v>
      </c>
      <c r="L17" s="153">
        <v>40977</v>
      </c>
      <c r="M17" s="84">
        <v>234320</v>
      </c>
    </row>
    <row r="18" spans="2:13" s="2" customFormat="1" ht="57" customHeight="1" thickBot="1">
      <c r="B18" s="179"/>
      <c r="C18" s="76" t="s">
        <v>331</v>
      </c>
      <c r="D18" s="76" t="s">
        <v>338</v>
      </c>
      <c r="E18" s="76" t="s">
        <v>214</v>
      </c>
      <c r="F18" s="76" t="s">
        <v>234</v>
      </c>
      <c r="G18" s="77" t="s">
        <v>235</v>
      </c>
      <c r="H18" s="94" t="s">
        <v>236</v>
      </c>
      <c r="I18" s="95" t="s">
        <v>64</v>
      </c>
      <c r="J18" s="96" t="s">
        <v>323</v>
      </c>
      <c r="K18" s="97" t="s">
        <v>237</v>
      </c>
      <c r="L18" s="151">
        <v>48000</v>
      </c>
      <c r="M18" s="130">
        <v>160000</v>
      </c>
    </row>
    <row r="19" spans="2:13" s="2" customFormat="1" ht="15.75" customHeight="1" thickBot="1">
      <c r="B19" s="180" t="s">
        <v>160</v>
      </c>
      <c r="C19" s="181"/>
      <c r="D19" s="181"/>
      <c r="E19" s="181"/>
      <c r="F19" s="181"/>
      <c r="G19" s="181"/>
      <c r="H19" s="181"/>
      <c r="I19" s="181"/>
      <c r="J19" s="181"/>
      <c r="K19" s="182"/>
      <c r="L19" s="93">
        <f>L16+L17+L18</f>
        <v>158813</v>
      </c>
      <c r="M19" s="122">
        <f>M16+M17+M18</f>
        <v>640730</v>
      </c>
    </row>
    <row r="20" spans="2:13" s="3" customFormat="1" ht="67.5">
      <c r="B20" s="175" t="s">
        <v>15</v>
      </c>
      <c r="C20" s="1" t="s">
        <v>336</v>
      </c>
      <c r="D20" s="1" t="s">
        <v>329</v>
      </c>
      <c r="E20" s="1" t="s">
        <v>43</v>
      </c>
      <c r="F20" s="36" t="s">
        <v>70</v>
      </c>
      <c r="G20" s="36" t="s">
        <v>71</v>
      </c>
      <c r="H20" s="47" t="s">
        <v>72</v>
      </c>
      <c r="I20" s="36" t="s">
        <v>12</v>
      </c>
      <c r="J20" s="46" t="s">
        <v>193</v>
      </c>
      <c r="K20" s="66" t="s">
        <v>4</v>
      </c>
      <c r="L20" s="152">
        <v>237030</v>
      </c>
      <c r="M20" s="86">
        <v>700000</v>
      </c>
    </row>
    <row r="21" spans="2:13" s="3" customFormat="1" ht="45">
      <c r="B21" s="175"/>
      <c r="C21" s="28" t="s">
        <v>336</v>
      </c>
      <c r="D21" s="28" t="s">
        <v>339</v>
      </c>
      <c r="E21" s="28" t="s">
        <v>43</v>
      </c>
      <c r="F21" s="29" t="s">
        <v>73</v>
      </c>
      <c r="G21" s="29" t="s">
        <v>74</v>
      </c>
      <c r="H21" s="30" t="s">
        <v>75</v>
      </c>
      <c r="I21" s="29" t="s">
        <v>46</v>
      </c>
      <c r="J21" s="49" t="s">
        <v>159</v>
      </c>
      <c r="K21" s="66" t="s">
        <v>76</v>
      </c>
      <c r="L21" s="153">
        <v>93320</v>
      </c>
      <c r="M21" s="85">
        <v>600000</v>
      </c>
    </row>
    <row r="22" spans="2:13" s="3" customFormat="1" ht="56.25">
      <c r="B22" s="175"/>
      <c r="C22" s="28" t="s">
        <v>336</v>
      </c>
      <c r="D22" s="28" t="s">
        <v>337</v>
      </c>
      <c r="E22" s="28" t="s">
        <v>43</v>
      </c>
      <c r="F22" s="38" t="s">
        <v>77</v>
      </c>
      <c r="G22" s="29" t="s">
        <v>78</v>
      </c>
      <c r="H22" s="50" t="s">
        <v>79</v>
      </c>
      <c r="I22" s="29" t="s">
        <v>12</v>
      </c>
      <c r="J22" s="49" t="s">
        <v>159</v>
      </c>
      <c r="K22" s="66" t="s">
        <v>80</v>
      </c>
      <c r="L22" s="153">
        <v>35500</v>
      </c>
      <c r="M22" s="85">
        <v>205000</v>
      </c>
    </row>
    <row r="23" spans="2:13" s="3" customFormat="1" ht="78.75">
      <c r="B23" s="175"/>
      <c r="C23" s="76" t="s">
        <v>332</v>
      </c>
      <c r="D23" s="28" t="s">
        <v>329</v>
      </c>
      <c r="E23" s="28" t="s">
        <v>178</v>
      </c>
      <c r="F23" s="38" t="s">
        <v>179</v>
      </c>
      <c r="G23" s="29" t="s">
        <v>180</v>
      </c>
      <c r="H23" s="50" t="s">
        <v>181</v>
      </c>
      <c r="I23" s="72" t="s">
        <v>182</v>
      </c>
      <c r="J23" s="45" t="s">
        <v>226</v>
      </c>
      <c r="K23" s="73" t="s">
        <v>80</v>
      </c>
      <c r="L23" s="153">
        <v>185547</v>
      </c>
      <c r="M23" s="84">
        <v>431900</v>
      </c>
    </row>
    <row r="24" spans="2:13" s="3" customFormat="1" ht="68.25" thickBot="1">
      <c r="B24" s="175"/>
      <c r="C24" s="76" t="s">
        <v>336</v>
      </c>
      <c r="D24" s="27" t="s">
        <v>334</v>
      </c>
      <c r="E24" s="27" t="s">
        <v>214</v>
      </c>
      <c r="F24" s="98" t="s">
        <v>289</v>
      </c>
      <c r="G24" s="41" t="s">
        <v>290</v>
      </c>
      <c r="H24" s="99" t="s">
        <v>291</v>
      </c>
      <c r="I24" s="100" t="s">
        <v>46</v>
      </c>
      <c r="J24" s="101" t="s">
        <v>315</v>
      </c>
      <c r="K24" s="69" t="s">
        <v>80</v>
      </c>
      <c r="L24" s="154">
        <v>34830</v>
      </c>
      <c r="M24" s="131">
        <v>150000</v>
      </c>
    </row>
    <row r="25" spans="2:13" s="2" customFormat="1" ht="15.75" customHeight="1" thickBot="1">
      <c r="B25" s="180" t="s">
        <v>5</v>
      </c>
      <c r="C25" s="181"/>
      <c r="D25" s="181"/>
      <c r="E25" s="181"/>
      <c r="F25" s="181"/>
      <c r="G25" s="181"/>
      <c r="H25" s="181"/>
      <c r="I25" s="181"/>
      <c r="J25" s="181"/>
      <c r="K25" s="182"/>
      <c r="L25" s="55">
        <f>L20+L21+L22+L23+L24</f>
        <v>586227</v>
      </c>
      <c r="M25" s="122">
        <f>M20+M21+M22+M23+M24</f>
        <v>2086900</v>
      </c>
    </row>
    <row r="26" spans="2:13" s="3" customFormat="1" ht="67.5">
      <c r="B26" s="179" t="s">
        <v>81</v>
      </c>
      <c r="C26" s="27" t="s">
        <v>336</v>
      </c>
      <c r="D26" s="27" t="s">
        <v>329</v>
      </c>
      <c r="E26" s="27" t="s">
        <v>43</v>
      </c>
      <c r="F26" s="41" t="s">
        <v>82</v>
      </c>
      <c r="G26" s="41" t="s">
        <v>83</v>
      </c>
      <c r="H26" s="42" t="s">
        <v>84</v>
      </c>
      <c r="I26" s="41" t="s">
        <v>85</v>
      </c>
      <c r="J26" s="43" t="s">
        <v>194</v>
      </c>
      <c r="K26" s="66" t="s">
        <v>86</v>
      </c>
      <c r="L26" s="148">
        <v>98600</v>
      </c>
      <c r="M26" s="88">
        <v>580000</v>
      </c>
    </row>
    <row r="27" spans="2:13" s="3" customFormat="1" ht="67.5">
      <c r="B27" s="179"/>
      <c r="C27" s="76" t="s">
        <v>336</v>
      </c>
      <c r="D27" s="28" t="s">
        <v>329</v>
      </c>
      <c r="E27" s="28" t="s">
        <v>43</v>
      </c>
      <c r="F27" s="29" t="s">
        <v>87</v>
      </c>
      <c r="G27" s="29" t="s">
        <v>88</v>
      </c>
      <c r="H27" s="30" t="s">
        <v>206</v>
      </c>
      <c r="I27" s="29" t="s">
        <v>85</v>
      </c>
      <c r="J27" s="49" t="s">
        <v>195</v>
      </c>
      <c r="K27" s="66" t="s">
        <v>89</v>
      </c>
      <c r="L27" s="148">
        <v>198691</v>
      </c>
      <c r="M27" s="88">
        <v>595000</v>
      </c>
    </row>
    <row r="28" spans="2:13" s="3" customFormat="1" ht="67.5">
      <c r="B28" s="179"/>
      <c r="C28" s="76" t="s">
        <v>336</v>
      </c>
      <c r="D28" s="28" t="s">
        <v>329</v>
      </c>
      <c r="E28" s="28" t="s">
        <v>43</v>
      </c>
      <c r="F28" s="29" t="s">
        <v>90</v>
      </c>
      <c r="G28" s="44" t="s">
        <v>91</v>
      </c>
      <c r="H28" s="30" t="s">
        <v>92</v>
      </c>
      <c r="I28" s="29" t="s">
        <v>85</v>
      </c>
      <c r="J28" s="49" t="s">
        <v>196</v>
      </c>
      <c r="K28" s="66" t="s">
        <v>93</v>
      </c>
      <c r="L28" s="148">
        <v>177774</v>
      </c>
      <c r="M28" s="88">
        <v>600000</v>
      </c>
    </row>
    <row r="29" spans="2:13" s="3" customFormat="1" ht="67.5">
      <c r="B29" s="179"/>
      <c r="C29" s="28" t="s">
        <v>332</v>
      </c>
      <c r="D29" s="28" t="s">
        <v>329</v>
      </c>
      <c r="E29" s="28" t="s">
        <v>43</v>
      </c>
      <c r="F29" s="28" t="s">
        <v>94</v>
      </c>
      <c r="G29" s="29" t="s">
        <v>95</v>
      </c>
      <c r="H29" s="30" t="s">
        <v>96</v>
      </c>
      <c r="I29" s="28" t="s">
        <v>97</v>
      </c>
      <c r="J29" s="45" t="s">
        <v>197</v>
      </c>
      <c r="K29" s="66" t="s">
        <v>98</v>
      </c>
      <c r="L29" s="146">
        <v>116000</v>
      </c>
      <c r="M29" s="87">
        <v>431900</v>
      </c>
    </row>
    <row r="30" spans="2:13" s="2" customFormat="1" ht="67.5">
      <c r="B30" s="179"/>
      <c r="C30" s="28" t="s">
        <v>332</v>
      </c>
      <c r="D30" s="28" t="s">
        <v>329</v>
      </c>
      <c r="E30" s="28" t="s">
        <v>43</v>
      </c>
      <c r="F30" s="29" t="s">
        <v>99</v>
      </c>
      <c r="G30" s="29" t="s">
        <v>100</v>
      </c>
      <c r="H30" s="30" t="s">
        <v>101</v>
      </c>
      <c r="I30" s="28" t="s">
        <v>97</v>
      </c>
      <c r="J30" s="45" t="s">
        <v>198</v>
      </c>
      <c r="K30" s="66" t="s">
        <v>215</v>
      </c>
      <c r="L30" s="146">
        <v>90600</v>
      </c>
      <c r="M30" s="87">
        <v>431900</v>
      </c>
    </row>
    <row r="31" spans="2:13" s="2" customFormat="1" ht="68.25" thickBot="1">
      <c r="B31" s="179"/>
      <c r="C31" s="27" t="s">
        <v>333</v>
      </c>
      <c r="D31" s="27" t="s">
        <v>330</v>
      </c>
      <c r="E31" s="27" t="s">
        <v>175</v>
      </c>
      <c r="F31" s="41" t="s">
        <v>186</v>
      </c>
      <c r="G31" s="41" t="s">
        <v>176</v>
      </c>
      <c r="H31" s="42" t="s">
        <v>177</v>
      </c>
      <c r="I31" s="27" t="s">
        <v>97</v>
      </c>
      <c r="J31" s="132" t="s">
        <v>223</v>
      </c>
      <c r="K31" s="102" t="s">
        <v>171</v>
      </c>
      <c r="L31" s="143">
        <v>424555</v>
      </c>
      <c r="M31" s="103">
        <v>1198032</v>
      </c>
    </row>
    <row r="32" spans="2:13" s="2" customFormat="1" ht="15.75" customHeight="1" thickBot="1">
      <c r="B32" s="180" t="s">
        <v>102</v>
      </c>
      <c r="C32" s="181"/>
      <c r="D32" s="181"/>
      <c r="E32" s="181"/>
      <c r="F32" s="181"/>
      <c r="G32" s="181"/>
      <c r="H32" s="181"/>
      <c r="I32" s="181"/>
      <c r="J32" s="181"/>
      <c r="K32" s="182"/>
      <c r="L32" s="55">
        <f>L26+L27+L28+L29+L30+L31</f>
        <v>1106220</v>
      </c>
      <c r="M32" s="122">
        <f>M26+M27+M28+M29+M30+M31</f>
        <v>3836832</v>
      </c>
    </row>
    <row r="33" spans="2:13" s="2" customFormat="1" ht="38.25" customHeight="1">
      <c r="B33" s="201" t="s">
        <v>16</v>
      </c>
      <c r="C33" s="177" t="s">
        <v>340</v>
      </c>
      <c r="D33" s="177" t="s">
        <v>337</v>
      </c>
      <c r="E33" s="177" t="s">
        <v>43</v>
      </c>
      <c r="F33" s="184" t="s">
        <v>41</v>
      </c>
      <c r="G33" s="184" t="s">
        <v>38</v>
      </c>
      <c r="H33" s="194" t="s">
        <v>39</v>
      </c>
      <c r="I33" s="184" t="s">
        <v>40</v>
      </c>
      <c r="J33" s="196" t="s">
        <v>311</v>
      </c>
      <c r="K33" s="66" t="s">
        <v>13</v>
      </c>
      <c r="L33" s="198">
        <v>0</v>
      </c>
      <c r="M33" s="187">
        <v>1091178</v>
      </c>
    </row>
    <row r="34" spans="2:13" s="2" customFormat="1" ht="44.25" customHeight="1">
      <c r="B34" s="201"/>
      <c r="C34" s="178"/>
      <c r="D34" s="178"/>
      <c r="E34" s="178"/>
      <c r="F34" s="193"/>
      <c r="G34" s="193"/>
      <c r="H34" s="195"/>
      <c r="I34" s="193"/>
      <c r="J34" s="197"/>
      <c r="K34" s="66" t="s">
        <v>244</v>
      </c>
      <c r="L34" s="199"/>
      <c r="M34" s="188"/>
    </row>
    <row r="35" spans="2:13" s="2" customFormat="1" ht="36" customHeight="1">
      <c r="B35" s="201"/>
      <c r="C35" s="176" t="s">
        <v>336</v>
      </c>
      <c r="D35" s="176" t="s">
        <v>329</v>
      </c>
      <c r="E35" s="176" t="s">
        <v>43</v>
      </c>
      <c r="F35" s="183" t="s">
        <v>103</v>
      </c>
      <c r="G35" s="203" t="s">
        <v>104</v>
      </c>
      <c r="H35" s="214" t="s">
        <v>105</v>
      </c>
      <c r="I35" s="183" t="s">
        <v>106</v>
      </c>
      <c r="J35" s="202" t="s">
        <v>199</v>
      </c>
      <c r="K35" s="67" t="s">
        <v>107</v>
      </c>
      <c r="L35" s="200">
        <v>104762</v>
      </c>
      <c r="M35" s="189">
        <v>600000</v>
      </c>
    </row>
    <row r="36" spans="2:13" s="2" customFormat="1" ht="33.75">
      <c r="B36" s="201"/>
      <c r="C36" s="178"/>
      <c r="D36" s="178"/>
      <c r="E36" s="178"/>
      <c r="F36" s="193"/>
      <c r="G36" s="204"/>
      <c r="H36" s="215"/>
      <c r="I36" s="193"/>
      <c r="J36" s="197"/>
      <c r="K36" s="66" t="s">
        <v>243</v>
      </c>
      <c r="L36" s="199"/>
      <c r="M36" s="190"/>
    </row>
    <row r="37" spans="2:13" s="2" customFormat="1" ht="45">
      <c r="B37" s="201"/>
      <c r="C37" s="1" t="s">
        <v>336</v>
      </c>
      <c r="D37" s="1" t="s">
        <v>329</v>
      </c>
      <c r="E37" s="1" t="s">
        <v>43</v>
      </c>
      <c r="F37" s="40" t="s">
        <v>108</v>
      </c>
      <c r="G37" s="36" t="s">
        <v>109</v>
      </c>
      <c r="H37" s="30" t="s">
        <v>110</v>
      </c>
      <c r="I37" s="36" t="s">
        <v>46</v>
      </c>
      <c r="J37" s="46" t="s">
        <v>200</v>
      </c>
      <c r="K37" s="66" t="s">
        <v>111</v>
      </c>
      <c r="L37" s="148">
        <v>235980</v>
      </c>
      <c r="M37" s="87">
        <v>599099</v>
      </c>
    </row>
    <row r="38" spans="2:13" s="2" customFormat="1" ht="57.75" customHeight="1">
      <c r="B38" s="201"/>
      <c r="C38" s="28" t="s">
        <v>342</v>
      </c>
      <c r="D38" s="28" t="s">
        <v>341</v>
      </c>
      <c r="E38" s="1" t="s">
        <v>166</v>
      </c>
      <c r="F38" s="40" t="s">
        <v>210</v>
      </c>
      <c r="G38" s="36" t="s">
        <v>173</v>
      </c>
      <c r="H38" s="30" t="s">
        <v>174</v>
      </c>
      <c r="I38" s="36" t="s">
        <v>106</v>
      </c>
      <c r="J38" s="46" t="s">
        <v>230</v>
      </c>
      <c r="K38" s="63" t="s">
        <v>107</v>
      </c>
      <c r="L38" s="148">
        <v>23895</v>
      </c>
      <c r="M38" s="88">
        <v>47790</v>
      </c>
    </row>
    <row r="39" spans="2:13" s="2" customFormat="1" ht="68.25" thickBot="1">
      <c r="B39" s="201"/>
      <c r="C39" s="27" t="s">
        <v>335</v>
      </c>
      <c r="D39" s="27" t="s">
        <v>344</v>
      </c>
      <c r="E39" s="27" t="s">
        <v>251</v>
      </c>
      <c r="F39" s="98" t="s">
        <v>252</v>
      </c>
      <c r="G39" s="41" t="s">
        <v>253</v>
      </c>
      <c r="H39" s="94" t="s">
        <v>254</v>
      </c>
      <c r="I39" s="41" t="s">
        <v>12</v>
      </c>
      <c r="J39" s="43" t="s">
        <v>308</v>
      </c>
      <c r="K39" s="69" t="s">
        <v>255</v>
      </c>
      <c r="L39" s="143">
        <v>66946</v>
      </c>
      <c r="M39" s="128">
        <v>516310</v>
      </c>
    </row>
    <row r="40" spans="2:13" s="2" customFormat="1" ht="15.75" customHeight="1" thickBot="1">
      <c r="B40" s="180" t="s">
        <v>10</v>
      </c>
      <c r="C40" s="181"/>
      <c r="D40" s="181"/>
      <c r="E40" s="181"/>
      <c r="F40" s="181"/>
      <c r="G40" s="181"/>
      <c r="H40" s="181"/>
      <c r="I40" s="181"/>
      <c r="J40" s="181"/>
      <c r="K40" s="182"/>
      <c r="L40" s="55">
        <f>L35+L37+L38+L39</f>
        <v>431583</v>
      </c>
      <c r="M40" s="122">
        <f>M33+M35+M37+M38+M39</f>
        <v>2854377</v>
      </c>
    </row>
    <row r="41" spans="2:13" s="2" customFormat="1" ht="79.5" thickBot="1">
      <c r="B41" s="129" t="s">
        <v>283</v>
      </c>
      <c r="C41" s="27" t="s">
        <v>336</v>
      </c>
      <c r="D41" s="27" t="s">
        <v>334</v>
      </c>
      <c r="E41" s="27" t="s">
        <v>251</v>
      </c>
      <c r="F41" s="98" t="s">
        <v>285</v>
      </c>
      <c r="G41" s="41" t="s">
        <v>286</v>
      </c>
      <c r="H41" s="42" t="s">
        <v>287</v>
      </c>
      <c r="I41" s="41" t="s">
        <v>12</v>
      </c>
      <c r="J41" s="43" t="s">
        <v>316</v>
      </c>
      <c r="K41" s="69" t="s">
        <v>288</v>
      </c>
      <c r="L41" s="143">
        <v>9660</v>
      </c>
      <c r="M41" s="133">
        <v>54405</v>
      </c>
    </row>
    <row r="42" spans="2:13" s="2" customFormat="1" ht="15.75" customHeight="1" thickBot="1">
      <c r="B42" s="180" t="s">
        <v>284</v>
      </c>
      <c r="C42" s="181"/>
      <c r="D42" s="181"/>
      <c r="E42" s="181"/>
      <c r="F42" s="181"/>
      <c r="G42" s="181"/>
      <c r="H42" s="181"/>
      <c r="I42" s="181"/>
      <c r="J42" s="181"/>
      <c r="K42" s="182"/>
      <c r="L42" s="55">
        <f>L41</f>
        <v>9660</v>
      </c>
      <c r="M42" s="122">
        <f>M41</f>
        <v>54405</v>
      </c>
    </row>
    <row r="43" spans="2:13" s="3" customFormat="1" ht="45.75" thickBot="1">
      <c r="B43" s="134" t="s">
        <v>292</v>
      </c>
      <c r="C43" s="27" t="s">
        <v>336</v>
      </c>
      <c r="D43" s="27" t="s">
        <v>334</v>
      </c>
      <c r="E43" s="27" t="s">
        <v>214</v>
      </c>
      <c r="F43" s="41" t="s">
        <v>293</v>
      </c>
      <c r="G43" s="41" t="s">
        <v>294</v>
      </c>
      <c r="H43" s="42" t="s">
        <v>295</v>
      </c>
      <c r="I43" s="41" t="s">
        <v>12</v>
      </c>
      <c r="J43" s="43" t="s">
        <v>317</v>
      </c>
      <c r="K43" s="135" t="s">
        <v>296</v>
      </c>
      <c r="L43" s="143">
        <v>56700</v>
      </c>
      <c r="M43" s="136">
        <v>220000</v>
      </c>
    </row>
    <row r="44" spans="2:13" s="2" customFormat="1" ht="15.75" customHeight="1" thickBot="1">
      <c r="B44" s="180" t="s">
        <v>298</v>
      </c>
      <c r="C44" s="181"/>
      <c r="D44" s="181"/>
      <c r="E44" s="181"/>
      <c r="F44" s="181"/>
      <c r="G44" s="181"/>
      <c r="H44" s="181"/>
      <c r="I44" s="181"/>
      <c r="J44" s="181"/>
      <c r="K44" s="182"/>
      <c r="L44" s="55">
        <f>L43</f>
        <v>56700</v>
      </c>
      <c r="M44" s="122">
        <f>M43</f>
        <v>220000</v>
      </c>
    </row>
    <row r="45" spans="2:13" s="3" customFormat="1" ht="56.25">
      <c r="B45" s="175" t="s">
        <v>112</v>
      </c>
      <c r="C45" s="1" t="s">
        <v>331</v>
      </c>
      <c r="D45" s="1" t="s">
        <v>329</v>
      </c>
      <c r="E45" s="1" t="s">
        <v>43</v>
      </c>
      <c r="F45" s="1" t="s">
        <v>113</v>
      </c>
      <c r="G45" s="36" t="s">
        <v>114</v>
      </c>
      <c r="H45" s="47" t="s">
        <v>115</v>
      </c>
      <c r="I45" s="36" t="s">
        <v>116</v>
      </c>
      <c r="J45" s="46" t="s">
        <v>227</v>
      </c>
      <c r="K45" s="66" t="s">
        <v>117</v>
      </c>
      <c r="L45" s="149">
        <v>16360</v>
      </c>
      <c r="M45" s="86">
        <v>184450</v>
      </c>
    </row>
    <row r="46" spans="2:13" s="3" customFormat="1" ht="68.25" thickBot="1">
      <c r="B46" s="175"/>
      <c r="C46" s="27" t="s">
        <v>336</v>
      </c>
      <c r="D46" s="27" t="s">
        <v>337</v>
      </c>
      <c r="E46" s="27" t="s">
        <v>43</v>
      </c>
      <c r="F46" s="105" t="s">
        <v>118</v>
      </c>
      <c r="G46" s="41" t="s">
        <v>119</v>
      </c>
      <c r="H46" s="42" t="s">
        <v>120</v>
      </c>
      <c r="I46" s="41" t="s">
        <v>12</v>
      </c>
      <c r="J46" s="43" t="s">
        <v>312</v>
      </c>
      <c r="K46" s="69" t="s">
        <v>121</v>
      </c>
      <c r="L46" s="150">
        <v>87371</v>
      </c>
      <c r="M46" s="84">
        <v>185078</v>
      </c>
    </row>
    <row r="47" spans="2:13" s="2" customFormat="1" ht="15.75" customHeight="1" thickBot="1">
      <c r="B47" s="180" t="s">
        <v>155</v>
      </c>
      <c r="C47" s="181"/>
      <c r="D47" s="181"/>
      <c r="E47" s="181"/>
      <c r="F47" s="181"/>
      <c r="G47" s="181"/>
      <c r="H47" s="181"/>
      <c r="I47" s="181"/>
      <c r="J47" s="181"/>
      <c r="K47" s="182"/>
      <c r="L47" s="55">
        <f>L45+L46</f>
        <v>103731</v>
      </c>
      <c r="M47" s="122">
        <f>M45+M46</f>
        <v>369528</v>
      </c>
    </row>
    <row r="48" spans="2:13" s="3" customFormat="1" ht="67.5">
      <c r="B48" s="175" t="s">
        <v>123</v>
      </c>
      <c r="C48" s="5" t="s">
        <v>335</v>
      </c>
      <c r="D48" s="5" t="s">
        <v>337</v>
      </c>
      <c r="E48" s="1" t="s">
        <v>43</v>
      </c>
      <c r="F48" s="36" t="s">
        <v>208</v>
      </c>
      <c r="G48" s="36" t="s">
        <v>124</v>
      </c>
      <c r="H48" s="47" t="s">
        <v>125</v>
      </c>
      <c r="I48" s="36" t="s">
        <v>126</v>
      </c>
      <c r="J48" s="46" t="s">
        <v>211</v>
      </c>
      <c r="K48" s="66" t="s">
        <v>127</v>
      </c>
      <c r="L48" s="148">
        <v>32000</v>
      </c>
      <c r="M48" s="137">
        <v>389000</v>
      </c>
    </row>
    <row r="49" spans="2:13" s="3" customFormat="1" ht="68.25" thickBot="1">
      <c r="B49" s="175"/>
      <c r="C49" s="27" t="s">
        <v>336</v>
      </c>
      <c r="D49" s="27" t="s">
        <v>338</v>
      </c>
      <c r="E49" s="27" t="s">
        <v>214</v>
      </c>
      <c r="F49" s="41" t="s">
        <v>305</v>
      </c>
      <c r="G49" s="41" t="s">
        <v>262</v>
      </c>
      <c r="H49" s="42" t="s">
        <v>263</v>
      </c>
      <c r="I49" s="41" t="s">
        <v>12</v>
      </c>
      <c r="J49" s="43" t="s">
        <v>318</v>
      </c>
      <c r="K49" s="138" t="s">
        <v>264</v>
      </c>
      <c r="L49" s="143">
        <v>159500</v>
      </c>
      <c r="M49" s="139">
        <v>657795</v>
      </c>
    </row>
    <row r="50" spans="2:13" s="2" customFormat="1" ht="15.75" customHeight="1" thickBot="1">
      <c r="B50" s="180" t="s">
        <v>122</v>
      </c>
      <c r="C50" s="181"/>
      <c r="D50" s="181"/>
      <c r="E50" s="181"/>
      <c r="F50" s="181"/>
      <c r="G50" s="181"/>
      <c r="H50" s="181"/>
      <c r="I50" s="181"/>
      <c r="J50" s="181"/>
      <c r="K50" s="182"/>
      <c r="L50" s="55">
        <f>L48+L49</f>
        <v>191500</v>
      </c>
      <c r="M50" s="122">
        <f>M48+M49</f>
        <v>1046795</v>
      </c>
    </row>
    <row r="51" spans="2:13" s="3" customFormat="1" ht="57" thickBot="1">
      <c r="B51" s="126" t="s">
        <v>260</v>
      </c>
      <c r="C51" s="27" t="s">
        <v>335</v>
      </c>
      <c r="D51" s="27" t="s">
        <v>334</v>
      </c>
      <c r="E51" s="27" t="s">
        <v>214</v>
      </c>
      <c r="F51" s="41" t="s">
        <v>256</v>
      </c>
      <c r="G51" s="41" t="s">
        <v>257</v>
      </c>
      <c r="H51" s="42" t="s">
        <v>258</v>
      </c>
      <c r="I51" s="41" t="s">
        <v>85</v>
      </c>
      <c r="J51" s="43" t="s">
        <v>309</v>
      </c>
      <c r="K51" s="69" t="s">
        <v>259</v>
      </c>
      <c r="L51" s="143">
        <v>26168</v>
      </c>
      <c r="M51" s="133">
        <v>159088</v>
      </c>
    </row>
    <row r="52" spans="2:13" s="2" customFormat="1" ht="15.75" customHeight="1" thickBot="1">
      <c r="B52" s="180" t="s">
        <v>261</v>
      </c>
      <c r="C52" s="181"/>
      <c r="D52" s="181"/>
      <c r="E52" s="181"/>
      <c r="F52" s="181"/>
      <c r="G52" s="181"/>
      <c r="H52" s="181"/>
      <c r="I52" s="181"/>
      <c r="J52" s="181"/>
      <c r="K52" s="182"/>
      <c r="L52" s="55">
        <f>L51</f>
        <v>26168</v>
      </c>
      <c r="M52" s="122">
        <f>M51</f>
        <v>159088</v>
      </c>
    </row>
    <row r="53" spans="2:13" s="3" customFormat="1" ht="79.5" thickBot="1">
      <c r="B53" s="126" t="s">
        <v>128</v>
      </c>
      <c r="C53" s="1" t="s">
        <v>336</v>
      </c>
      <c r="D53" s="119" t="s">
        <v>337</v>
      </c>
      <c r="E53" s="27" t="s">
        <v>43</v>
      </c>
      <c r="F53" s="41" t="s">
        <v>129</v>
      </c>
      <c r="G53" s="41" t="s">
        <v>130</v>
      </c>
      <c r="H53" s="42" t="s">
        <v>131</v>
      </c>
      <c r="I53" s="41" t="s">
        <v>12</v>
      </c>
      <c r="J53" s="43" t="s">
        <v>313</v>
      </c>
      <c r="K53" s="69" t="s">
        <v>132</v>
      </c>
      <c r="L53" s="143">
        <v>32400</v>
      </c>
      <c r="M53" s="133">
        <v>185800</v>
      </c>
    </row>
    <row r="54" spans="2:13" s="2" customFormat="1" ht="15.75" customHeight="1" thickBot="1">
      <c r="B54" s="180" t="s">
        <v>297</v>
      </c>
      <c r="C54" s="181"/>
      <c r="D54" s="181"/>
      <c r="E54" s="181"/>
      <c r="F54" s="181"/>
      <c r="G54" s="181"/>
      <c r="H54" s="181"/>
      <c r="I54" s="181"/>
      <c r="J54" s="181"/>
      <c r="K54" s="182"/>
      <c r="L54" s="55">
        <f>L53</f>
        <v>32400</v>
      </c>
      <c r="M54" s="122">
        <f>M53</f>
        <v>185800</v>
      </c>
    </row>
    <row r="55" spans="2:13" s="3" customFormat="1" ht="57" thickBot="1">
      <c r="B55" s="126" t="s">
        <v>42</v>
      </c>
      <c r="C55" s="27" t="s">
        <v>336</v>
      </c>
      <c r="D55" s="124" t="s">
        <v>329</v>
      </c>
      <c r="E55" s="27" t="s">
        <v>43</v>
      </c>
      <c r="F55" s="41" t="s">
        <v>44</v>
      </c>
      <c r="G55" s="41" t="s">
        <v>45</v>
      </c>
      <c r="H55" s="42" t="s">
        <v>207</v>
      </c>
      <c r="I55" s="41" t="s">
        <v>46</v>
      </c>
      <c r="J55" s="43" t="s">
        <v>158</v>
      </c>
      <c r="K55" s="69" t="s">
        <v>47</v>
      </c>
      <c r="L55" s="143">
        <v>200747</v>
      </c>
      <c r="M55" s="133">
        <v>599916</v>
      </c>
    </row>
    <row r="56" spans="2:13" s="2" customFormat="1" ht="15.75" customHeight="1" thickBot="1">
      <c r="B56" s="180" t="s">
        <v>156</v>
      </c>
      <c r="C56" s="181"/>
      <c r="D56" s="181"/>
      <c r="E56" s="181"/>
      <c r="F56" s="181"/>
      <c r="G56" s="181"/>
      <c r="H56" s="181"/>
      <c r="I56" s="181"/>
      <c r="J56" s="181"/>
      <c r="K56" s="182"/>
      <c r="L56" s="55">
        <f>L55</f>
        <v>200747</v>
      </c>
      <c r="M56" s="122"/>
    </row>
    <row r="57" spans="2:13" s="2" customFormat="1" ht="45.75" thickBot="1">
      <c r="B57" s="126" t="s">
        <v>22</v>
      </c>
      <c r="C57" s="27" t="s">
        <v>332</v>
      </c>
      <c r="D57" s="27" t="s">
        <v>329</v>
      </c>
      <c r="E57" s="27" t="s">
        <v>43</v>
      </c>
      <c r="F57" s="106" t="s">
        <v>133</v>
      </c>
      <c r="G57" s="107" t="s">
        <v>134</v>
      </c>
      <c r="H57" s="108" t="s">
        <v>135</v>
      </c>
      <c r="I57" s="109" t="s">
        <v>136</v>
      </c>
      <c r="J57" s="101" t="s">
        <v>201</v>
      </c>
      <c r="K57" s="69" t="s">
        <v>23</v>
      </c>
      <c r="L57" s="143">
        <v>114363</v>
      </c>
      <c r="M57" s="133">
        <v>431900</v>
      </c>
    </row>
    <row r="58" spans="2:13" s="2" customFormat="1" ht="15.75" customHeight="1" thickBot="1">
      <c r="B58" s="180" t="s">
        <v>21</v>
      </c>
      <c r="C58" s="181"/>
      <c r="D58" s="181"/>
      <c r="E58" s="181"/>
      <c r="F58" s="181"/>
      <c r="G58" s="181"/>
      <c r="H58" s="181"/>
      <c r="I58" s="181"/>
      <c r="J58" s="181"/>
      <c r="K58" s="182"/>
      <c r="L58" s="55">
        <f>L57</f>
        <v>114363</v>
      </c>
      <c r="M58" s="122">
        <f>M57</f>
        <v>431900</v>
      </c>
    </row>
    <row r="59" spans="2:13" s="2" customFormat="1" ht="85.5" customHeight="1">
      <c r="B59" s="175" t="s">
        <v>172</v>
      </c>
      <c r="C59" s="27" t="s">
        <v>345</v>
      </c>
      <c r="D59" s="27" t="s">
        <v>346</v>
      </c>
      <c r="E59" s="1" t="s">
        <v>43</v>
      </c>
      <c r="F59" s="1" t="s">
        <v>163</v>
      </c>
      <c r="G59" s="110" t="s">
        <v>164</v>
      </c>
      <c r="H59" s="31" t="s">
        <v>165</v>
      </c>
      <c r="I59" s="36" t="s">
        <v>209</v>
      </c>
      <c r="J59" s="111" t="s">
        <v>228</v>
      </c>
      <c r="K59" s="112" t="s">
        <v>213</v>
      </c>
      <c r="L59" s="148">
        <v>21800</v>
      </c>
      <c r="M59" s="137">
        <v>168800</v>
      </c>
    </row>
    <row r="60" spans="2:13" s="2" customFormat="1" ht="93.75" customHeight="1">
      <c r="B60" s="175"/>
      <c r="C60" s="176" t="s">
        <v>347</v>
      </c>
      <c r="D60" s="176" t="s">
        <v>338</v>
      </c>
      <c r="E60" s="176" t="s">
        <v>214</v>
      </c>
      <c r="F60" s="176" t="s">
        <v>216</v>
      </c>
      <c r="G60" s="212" t="s">
        <v>217</v>
      </c>
      <c r="H60" s="176" t="s">
        <v>218</v>
      </c>
      <c r="I60" s="183" t="s">
        <v>12</v>
      </c>
      <c r="J60" s="185" t="s">
        <v>231</v>
      </c>
      <c r="K60" s="64" t="s">
        <v>219</v>
      </c>
      <c r="L60" s="146">
        <v>536902</v>
      </c>
      <c r="M60" s="191">
        <v>5800000</v>
      </c>
    </row>
    <row r="61" spans="2:13" s="2" customFormat="1" ht="93.75" customHeight="1" thickBot="1">
      <c r="B61" s="175"/>
      <c r="C61" s="177"/>
      <c r="D61" s="177"/>
      <c r="E61" s="177"/>
      <c r="F61" s="177"/>
      <c r="G61" s="213"/>
      <c r="H61" s="177"/>
      <c r="I61" s="184"/>
      <c r="J61" s="186"/>
      <c r="K61" s="69" t="s">
        <v>245</v>
      </c>
      <c r="L61" s="143">
        <v>1302919</v>
      </c>
      <c r="M61" s="192"/>
    </row>
    <row r="62" spans="2:13" s="2" customFormat="1" ht="15.75" customHeight="1" thickBot="1">
      <c r="B62" s="180" t="s">
        <v>242</v>
      </c>
      <c r="C62" s="181"/>
      <c r="D62" s="181"/>
      <c r="E62" s="181"/>
      <c r="F62" s="181"/>
      <c r="G62" s="181"/>
      <c r="H62" s="181"/>
      <c r="I62" s="181"/>
      <c r="J62" s="181"/>
      <c r="K62" s="182"/>
      <c r="L62" s="55">
        <f>L59+L60+L61</f>
        <v>1861621</v>
      </c>
      <c r="M62" s="122">
        <f>M59+M60</f>
        <v>5968800</v>
      </c>
    </row>
    <row r="63" spans="2:13" ht="80.25" customHeight="1" thickBot="1">
      <c r="B63" s="126" t="s">
        <v>17</v>
      </c>
      <c r="C63" s="27" t="s">
        <v>332</v>
      </c>
      <c r="D63" s="27" t="s">
        <v>329</v>
      </c>
      <c r="E63" s="27" t="s">
        <v>43</v>
      </c>
      <c r="F63" s="106" t="s">
        <v>137</v>
      </c>
      <c r="G63" s="113" t="s">
        <v>138</v>
      </c>
      <c r="H63" s="42" t="s">
        <v>139</v>
      </c>
      <c r="I63" s="61" t="s">
        <v>9</v>
      </c>
      <c r="J63" s="155" t="s">
        <v>202</v>
      </c>
      <c r="K63" s="69" t="s">
        <v>140</v>
      </c>
      <c r="L63" s="143">
        <v>170681</v>
      </c>
      <c r="M63" s="133">
        <v>430700</v>
      </c>
    </row>
    <row r="64" spans="2:13" ht="15.75" customHeight="1" thickBot="1">
      <c r="B64" s="180" t="s">
        <v>11</v>
      </c>
      <c r="C64" s="181"/>
      <c r="D64" s="181"/>
      <c r="E64" s="181"/>
      <c r="F64" s="181"/>
      <c r="G64" s="181"/>
      <c r="H64" s="181"/>
      <c r="I64" s="181"/>
      <c r="J64" s="181"/>
      <c r="K64" s="182"/>
      <c r="L64" s="55">
        <f>L63</f>
        <v>170681</v>
      </c>
      <c r="M64" s="122">
        <f>M63</f>
        <v>430700</v>
      </c>
    </row>
    <row r="65" spans="2:13" ht="56.25">
      <c r="B65" s="175" t="s">
        <v>18</v>
      </c>
      <c r="C65" s="1" t="s">
        <v>336</v>
      </c>
      <c r="D65" s="1" t="s">
        <v>329</v>
      </c>
      <c r="E65" s="1" t="s">
        <v>43</v>
      </c>
      <c r="F65" s="1" t="s">
        <v>141</v>
      </c>
      <c r="G65" s="1" t="s">
        <v>142</v>
      </c>
      <c r="H65" s="47" t="s">
        <v>143</v>
      </c>
      <c r="I65" s="37" t="s">
        <v>106</v>
      </c>
      <c r="J65" s="114" t="s">
        <v>203</v>
      </c>
      <c r="K65" s="66" t="s">
        <v>144</v>
      </c>
      <c r="L65" s="144">
        <v>178174</v>
      </c>
      <c r="M65" s="125">
        <v>600000</v>
      </c>
    </row>
    <row r="66" spans="2:13" ht="33.75">
      <c r="B66" s="175"/>
      <c r="C66" s="1" t="s">
        <v>332</v>
      </c>
      <c r="D66" s="1" t="s">
        <v>329</v>
      </c>
      <c r="E66" s="27" t="s">
        <v>43</v>
      </c>
      <c r="F66" s="27" t="s">
        <v>145</v>
      </c>
      <c r="G66" s="27" t="s">
        <v>146</v>
      </c>
      <c r="H66" s="42" t="s">
        <v>147</v>
      </c>
      <c r="I66" s="61" t="s">
        <v>64</v>
      </c>
      <c r="J66" s="62" t="s">
        <v>204</v>
      </c>
      <c r="K66" s="69" t="s">
        <v>148</v>
      </c>
      <c r="L66" s="145">
        <v>143000</v>
      </c>
      <c r="M66" s="125">
        <v>431900</v>
      </c>
    </row>
    <row r="67" spans="2:13" s="3" customFormat="1" ht="45">
      <c r="B67" s="175"/>
      <c r="C67" s="28" t="s">
        <v>331</v>
      </c>
      <c r="D67" s="28" t="s">
        <v>338</v>
      </c>
      <c r="E67" s="28" t="s">
        <v>214</v>
      </c>
      <c r="F67" s="28" t="s">
        <v>238</v>
      </c>
      <c r="G67" s="29" t="s">
        <v>239</v>
      </c>
      <c r="H67" s="30" t="s">
        <v>240</v>
      </c>
      <c r="I67" s="29" t="s">
        <v>116</v>
      </c>
      <c r="J67" s="49" t="s">
        <v>322</v>
      </c>
      <c r="K67" s="70" t="s">
        <v>241</v>
      </c>
      <c r="L67" s="146">
        <v>71250</v>
      </c>
      <c r="M67" s="140">
        <v>250000</v>
      </c>
    </row>
    <row r="68" spans="2:13" ht="57" thickBot="1">
      <c r="B68" s="175"/>
      <c r="C68" s="27" t="s">
        <v>336</v>
      </c>
      <c r="D68" s="27" t="s">
        <v>338</v>
      </c>
      <c r="E68" s="27" t="s">
        <v>265</v>
      </c>
      <c r="F68" s="41" t="s">
        <v>266</v>
      </c>
      <c r="G68" s="27" t="s">
        <v>267</v>
      </c>
      <c r="H68" s="42" t="s">
        <v>268</v>
      </c>
      <c r="I68" s="61" t="s">
        <v>106</v>
      </c>
      <c r="J68" s="62" t="s">
        <v>319</v>
      </c>
      <c r="K68" s="69" t="s">
        <v>148</v>
      </c>
      <c r="L68" s="147">
        <v>146765</v>
      </c>
      <c r="M68" s="128">
        <v>598795</v>
      </c>
    </row>
    <row r="69" spans="2:13" ht="15.75" customHeight="1" thickBot="1">
      <c r="B69" s="180" t="s">
        <v>7</v>
      </c>
      <c r="C69" s="181"/>
      <c r="D69" s="181"/>
      <c r="E69" s="181"/>
      <c r="F69" s="181"/>
      <c r="G69" s="181"/>
      <c r="H69" s="181"/>
      <c r="I69" s="181"/>
      <c r="J69" s="181"/>
      <c r="K69" s="182"/>
      <c r="L69" s="55">
        <f>L65+L66+L67+L68</f>
        <v>539189</v>
      </c>
      <c r="M69" s="122">
        <f>M65+M66+M67+M68</f>
        <v>1880695</v>
      </c>
    </row>
    <row r="70" spans="2:13" ht="55.5" customHeight="1" thickBot="1">
      <c r="B70" s="126" t="s">
        <v>19</v>
      </c>
      <c r="C70" s="27" t="s">
        <v>348</v>
      </c>
      <c r="D70" s="27" t="s">
        <v>330</v>
      </c>
      <c r="E70" s="27" t="s">
        <v>166</v>
      </c>
      <c r="F70" s="27" t="s">
        <v>187</v>
      </c>
      <c r="G70" s="41" t="s">
        <v>167</v>
      </c>
      <c r="H70" s="115" t="s">
        <v>168</v>
      </c>
      <c r="I70" s="116" t="s">
        <v>205</v>
      </c>
      <c r="J70" s="117" t="s">
        <v>229</v>
      </c>
      <c r="K70" s="104" t="s">
        <v>169</v>
      </c>
      <c r="L70" s="143">
        <v>31750</v>
      </c>
      <c r="M70" s="133">
        <v>100000</v>
      </c>
    </row>
    <row r="71" spans="2:13" ht="15.75" customHeight="1" thickBot="1">
      <c r="B71" s="180" t="s">
        <v>8</v>
      </c>
      <c r="C71" s="181"/>
      <c r="D71" s="181"/>
      <c r="E71" s="181"/>
      <c r="F71" s="181"/>
      <c r="G71" s="181"/>
      <c r="H71" s="181"/>
      <c r="I71" s="181"/>
      <c r="J71" s="181"/>
      <c r="K71" s="182"/>
      <c r="L71" s="55">
        <f>L70</f>
        <v>31750</v>
      </c>
      <c r="M71" s="122">
        <f>M70</f>
        <v>100000</v>
      </c>
    </row>
    <row r="72" spans="2:13" ht="68.25" thickBot="1">
      <c r="B72" s="126" t="s">
        <v>269</v>
      </c>
      <c r="C72" s="27" t="s">
        <v>336</v>
      </c>
      <c r="D72" s="27" t="s">
        <v>338</v>
      </c>
      <c r="E72" s="27" t="s">
        <v>214</v>
      </c>
      <c r="F72" s="27" t="s">
        <v>271</v>
      </c>
      <c r="G72" s="41" t="s">
        <v>272</v>
      </c>
      <c r="H72" s="115" t="s">
        <v>273</v>
      </c>
      <c r="I72" s="116" t="s">
        <v>46</v>
      </c>
      <c r="J72" s="117" t="s">
        <v>320</v>
      </c>
      <c r="K72" s="69" t="s">
        <v>274</v>
      </c>
      <c r="L72" s="143">
        <v>97934</v>
      </c>
      <c r="M72" s="133">
        <v>598795</v>
      </c>
    </row>
    <row r="73" spans="2:13" ht="15.75" customHeight="1" thickBot="1">
      <c r="B73" s="180" t="s">
        <v>270</v>
      </c>
      <c r="C73" s="181"/>
      <c r="D73" s="181"/>
      <c r="E73" s="181"/>
      <c r="F73" s="181"/>
      <c r="G73" s="181"/>
      <c r="H73" s="181"/>
      <c r="I73" s="181"/>
      <c r="J73" s="181"/>
      <c r="K73" s="182"/>
      <c r="L73" s="55">
        <f>L72</f>
        <v>97934</v>
      </c>
      <c r="M73" s="122">
        <f>M72</f>
        <v>598795</v>
      </c>
    </row>
    <row r="74" spans="2:13" ht="57" thickBot="1">
      <c r="B74" s="126" t="s">
        <v>275</v>
      </c>
      <c r="C74" s="27" t="s">
        <v>336</v>
      </c>
      <c r="D74" s="27" t="s">
        <v>338</v>
      </c>
      <c r="E74" s="27" t="s">
        <v>214</v>
      </c>
      <c r="F74" s="27" t="s">
        <v>276</v>
      </c>
      <c r="G74" s="41" t="s">
        <v>277</v>
      </c>
      <c r="H74" s="42" t="s">
        <v>278</v>
      </c>
      <c r="I74" s="116" t="s">
        <v>12</v>
      </c>
      <c r="J74" s="117" t="s">
        <v>321</v>
      </c>
      <c r="K74" s="118" t="s">
        <v>279</v>
      </c>
      <c r="L74" s="143">
        <v>139175</v>
      </c>
      <c r="M74" s="141">
        <v>598795</v>
      </c>
    </row>
    <row r="75" spans="2:13" ht="15.75" customHeight="1" thickBot="1">
      <c r="B75" s="180" t="s">
        <v>299</v>
      </c>
      <c r="C75" s="181"/>
      <c r="D75" s="181"/>
      <c r="E75" s="181"/>
      <c r="F75" s="181"/>
      <c r="G75" s="181"/>
      <c r="H75" s="181"/>
      <c r="I75" s="181"/>
      <c r="J75" s="181"/>
      <c r="K75" s="182"/>
      <c r="L75" s="55">
        <f>L74</f>
        <v>139175</v>
      </c>
      <c r="M75" s="122">
        <f>M74</f>
        <v>598795</v>
      </c>
    </row>
    <row r="76" spans="2:13" ht="16.5" thickBot="1">
      <c r="B76" s="79" t="s">
        <v>222</v>
      </c>
      <c r="C76" s="80"/>
      <c r="D76" s="80"/>
      <c r="E76" s="80"/>
      <c r="F76" s="80"/>
      <c r="G76" s="80"/>
      <c r="H76" s="80"/>
      <c r="I76" s="80"/>
      <c r="J76" s="80"/>
      <c r="K76" s="81"/>
      <c r="L76" s="52">
        <f>L15+L19+L25+L32+L40+L42+L44+L47+L50+L52+L54+L56+L58+L62+L64+L69+L71+L73+L75</f>
        <v>6712605</v>
      </c>
      <c r="M76" s="142"/>
    </row>
    <row r="77" spans="2:13" ht="16.5" thickBot="1">
      <c r="B77" s="205" t="s">
        <v>343</v>
      </c>
      <c r="C77" s="206"/>
      <c r="D77" s="206"/>
      <c r="E77" s="206"/>
      <c r="F77" s="206"/>
      <c r="G77" s="206"/>
      <c r="H77" s="206"/>
      <c r="I77" s="206"/>
      <c r="J77" s="206"/>
      <c r="K77" s="206"/>
      <c r="L77" s="207"/>
      <c r="M77" s="52">
        <f>M15+M19+M25+M32+M40+M42+M44+M47+M50+M52+M54+M56+M58+M62+M64+M69+M71+M73+M75</f>
        <v>24584144</v>
      </c>
    </row>
    <row r="80" spans="2:13" s="6" customFormat="1" ht="15.75">
      <c r="B80" s="25" t="s">
        <v>221</v>
      </c>
      <c r="C80" s="12"/>
      <c r="D80" s="12"/>
      <c r="E80" s="12"/>
      <c r="F80" s="12"/>
      <c r="G80" s="12"/>
      <c r="I80" s="4"/>
      <c r="J80" s="4"/>
      <c r="K80" s="15"/>
      <c r="L80" s="60"/>
      <c r="M80" s="120"/>
    </row>
    <row r="81" spans="2:13" s="6" customFormat="1" ht="13.5" thickBot="1">
      <c r="B81" s="11"/>
      <c r="C81" s="11"/>
      <c r="D81" s="13"/>
      <c r="E81" s="11"/>
      <c r="F81" s="14"/>
      <c r="G81" s="14"/>
      <c r="I81" s="4"/>
      <c r="J81" s="4"/>
      <c r="K81" s="15"/>
      <c r="L81" s="60"/>
      <c r="M81" s="120"/>
    </row>
    <row r="82" spans="2:13" s="18" customFormat="1" ht="11.25">
      <c r="B82" s="172" t="s">
        <v>24</v>
      </c>
      <c r="C82" s="173"/>
      <c r="D82" s="174"/>
      <c r="E82" s="16" t="s">
        <v>25</v>
      </c>
      <c r="F82" s="17"/>
      <c r="G82" s="17"/>
      <c r="I82" s="19"/>
      <c r="J82" s="19"/>
      <c r="K82" s="15"/>
      <c r="M82" s="120"/>
    </row>
    <row r="83" spans="2:13" s="6" customFormat="1" ht="12.75">
      <c r="B83" s="163" t="s">
        <v>26</v>
      </c>
      <c r="C83" s="164"/>
      <c r="D83" s="165"/>
      <c r="E83" s="20">
        <v>7</v>
      </c>
      <c r="F83" s="14"/>
      <c r="G83" s="14"/>
      <c r="I83" s="4"/>
      <c r="J83" s="4"/>
      <c r="K83" s="15"/>
      <c r="L83" s="60"/>
      <c r="M83" s="120"/>
    </row>
    <row r="84" spans="2:13" s="6" customFormat="1" ht="12.75">
      <c r="B84" s="157" t="s">
        <v>149</v>
      </c>
      <c r="C84" s="158"/>
      <c r="D84" s="159"/>
      <c r="E84" s="48">
        <v>3</v>
      </c>
      <c r="F84" s="14"/>
      <c r="G84" s="14"/>
      <c r="I84" s="4"/>
      <c r="J84" s="4"/>
      <c r="K84" s="15"/>
      <c r="L84" s="60"/>
      <c r="M84" s="120"/>
    </row>
    <row r="85" spans="2:13" s="6" customFormat="1" ht="21" customHeight="1">
      <c r="B85" s="157" t="s">
        <v>27</v>
      </c>
      <c r="C85" s="158"/>
      <c r="D85" s="159"/>
      <c r="E85" s="48">
        <v>5</v>
      </c>
      <c r="F85" s="14"/>
      <c r="G85" s="14"/>
      <c r="I85" s="4"/>
      <c r="J85" s="4"/>
      <c r="K85" s="15"/>
      <c r="L85" s="60"/>
      <c r="M85" s="120"/>
    </row>
    <row r="86" spans="2:13" s="6" customFormat="1" ht="21" customHeight="1">
      <c r="B86" s="157" t="s">
        <v>150</v>
      </c>
      <c r="C86" s="158"/>
      <c r="D86" s="159"/>
      <c r="E86" s="48">
        <v>6</v>
      </c>
      <c r="F86" s="14"/>
      <c r="G86" s="14"/>
      <c r="I86" s="4"/>
      <c r="J86" s="4"/>
      <c r="K86" s="15"/>
      <c r="L86" s="60"/>
      <c r="M86" s="120"/>
    </row>
    <row r="87" spans="2:13" s="6" customFormat="1" ht="21" customHeight="1">
      <c r="B87" s="157" t="s">
        <v>28</v>
      </c>
      <c r="C87" s="158"/>
      <c r="D87" s="159"/>
      <c r="E87" s="48">
        <v>5</v>
      </c>
      <c r="F87" s="14"/>
      <c r="G87" s="14"/>
      <c r="I87" s="4"/>
      <c r="J87" s="4"/>
      <c r="K87" s="15"/>
      <c r="L87" s="60"/>
      <c r="M87" s="120"/>
    </row>
    <row r="88" spans="2:13" s="6" customFormat="1" ht="21" customHeight="1">
      <c r="B88" s="157" t="s">
        <v>300</v>
      </c>
      <c r="C88" s="158"/>
      <c r="D88" s="159"/>
      <c r="E88" s="48">
        <v>1</v>
      </c>
      <c r="F88" s="14"/>
      <c r="G88" s="14"/>
      <c r="I88" s="4"/>
      <c r="J88" s="4"/>
      <c r="K88" s="15"/>
      <c r="L88" s="60"/>
      <c r="M88" s="120"/>
    </row>
    <row r="89" spans="2:13" s="6" customFormat="1" ht="21" customHeight="1">
      <c r="B89" s="157" t="s">
        <v>301</v>
      </c>
      <c r="C89" s="158"/>
      <c r="D89" s="159"/>
      <c r="E89" s="48">
        <v>1</v>
      </c>
      <c r="F89" s="14"/>
      <c r="G89" s="14"/>
      <c r="I89" s="4"/>
      <c r="J89" s="4"/>
      <c r="K89" s="15"/>
      <c r="L89" s="60"/>
      <c r="M89" s="120"/>
    </row>
    <row r="90" spans="2:13" s="6" customFormat="1" ht="21" customHeight="1">
      <c r="B90" s="157" t="s">
        <v>151</v>
      </c>
      <c r="C90" s="158"/>
      <c r="D90" s="159"/>
      <c r="E90" s="48">
        <v>2</v>
      </c>
      <c r="F90" s="14"/>
      <c r="G90" s="14"/>
      <c r="I90" s="4"/>
      <c r="J90" s="4"/>
      <c r="K90" s="15"/>
      <c r="L90" s="60"/>
      <c r="M90" s="120"/>
    </row>
    <row r="91" spans="2:13" s="6" customFormat="1" ht="12.75">
      <c r="B91" s="157" t="s">
        <v>152</v>
      </c>
      <c r="C91" s="158"/>
      <c r="D91" s="159"/>
      <c r="E91" s="48">
        <v>2</v>
      </c>
      <c r="F91" s="14"/>
      <c r="G91" s="14"/>
      <c r="I91" s="4"/>
      <c r="J91" s="4"/>
      <c r="K91" s="15"/>
      <c r="L91" s="60"/>
      <c r="M91" s="120"/>
    </row>
    <row r="92" spans="2:13" s="6" customFormat="1" ht="12.75">
      <c r="B92" s="157" t="s">
        <v>153</v>
      </c>
      <c r="C92" s="158"/>
      <c r="D92" s="159"/>
      <c r="E92" s="48">
        <v>1</v>
      </c>
      <c r="F92" s="14"/>
      <c r="G92" s="14"/>
      <c r="I92" s="4"/>
      <c r="J92" s="4"/>
      <c r="K92" s="15"/>
      <c r="L92" s="60"/>
      <c r="M92" s="120"/>
    </row>
    <row r="93" spans="2:13" s="6" customFormat="1" ht="12.75">
      <c r="B93" s="157" t="s">
        <v>302</v>
      </c>
      <c r="C93" s="158"/>
      <c r="D93" s="159"/>
      <c r="E93" s="48">
        <v>1</v>
      </c>
      <c r="F93" s="14"/>
      <c r="G93" s="14"/>
      <c r="I93" s="4"/>
      <c r="J93" s="4"/>
      <c r="K93" s="15"/>
      <c r="L93" s="60"/>
      <c r="M93" s="120"/>
    </row>
    <row r="94" spans="2:13" s="6" customFormat="1" ht="12.75">
      <c r="B94" s="157" t="s">
        <v>154</v>
      </c>
      <c r="C94" s="158"/>
      <c r="D94" s="159"/>
      <c r="E94" s="48">
        <v>1</v>
      </c>
      <c r="F94" s="14"/>
      <c r="G94" s="14"/>
      <c r="I94" s="4"/>
      <c r="J94" s="4"/>
      <c r="K94" s="15"/>
      <c r="L94" s="60"/>
      <c r="M94" s="120"/>
    </row>
    <row r="95" spans="2:13" s="6" customFormat="1" ht="14.25" customHeight="1">
      <c r="B95" s="157" t="s">
        <v>29</v>
      </c>
      <c r="C95" s="158"/>
      <c r="D95" s="159"/>
      <c r="E95" s="48">
        <v>1</v>
      </c>
      <c r="F95" s="14"/>
      <c r="G95" s="14"/>
      <c r="I95" s="4"/>
      <c r="J95" s="4"/>
      <c r="K95" s="15"/>
      <c r="L95" s="60"/>
      <c r="M95" s="120"/>
    </row>
    <row r="96" spans="2:13" s="6" customFormat="1" ht="13.5" customHeight="1">
      <c r="B96" s="163" t="s">
        <v>30</v>
      </c>
      <c r="C96" s="164"/>
      <c r="D96" s="165"/>
      <c r="E96" s="20">
        <v>2</v>
      </c>
      <c r="F96" s="14"/>
      <c r="G96" s="14"/>
      <c r="I96" s="4"/>
      <c r="J96" s="4"/>
      <c r="K96" s="15"/>
      <c r="L96" s="60"/>
      <c r="M96" s="120"/>
    </row>
    <row r="97" spans="2:13" s="6" customFormat="1" ht="12.75">
      <c r="B97" s="163" t="s">
        <v>31</v>
      </c>
      <c r="C97" s="164"/>
      <c r="D97" s="165"/>
      <c r="E97" s="20">
        <v>1</v>
      </c>
      <c r="F97" s="14"/>
      <c r="G97" s="14"/>
      <c r="I97" s="4"/>
      <c r="J97" s="4"/>
      <c r="K97" s="15"/>
      <c r="L97" s="60"/>
      <c r="M97" s="120"/>
    </row>
    <row r="98" spans="2:13" s="6" customFormat="1" ht="12.75">
      <c r="B98" s="163" t="s">
        <v>32</v>
      </c>
      <c r="C98" s="164"/>
      <c r="D98" s="165"/>
      <c r="E98" s="21">
        <v>4</v>
      </c>
      <c r="F98" s="14"/>
      <c r="G98" s="14"/>
      <c r="I98" s="4"/>
      <c r="J98" s="4"/>
      <c r="K98" s="15"/>
      <c r="L98" s="60"/>
      <c r="M98" s="120"/>
    </row>
    <row r="99" spans="2:13" s="6" customFormat="1" ht="12.75">
      <c r="B99" s="166" t="s">
        <v>33</v>
      </c>
      <c r="C99" s="167"/>
      <c r="D99" s="168"/>
      <c r="E99" s="20">
        <v>1</v>
      </c>
      <c r="F99" s="14"/>
      <c r="G99" s="14"/>
      <c r="I99" s="4"/>
      <c r="J99" s="4"/>
      <c r="K99" s="15"/>
      <c r="L99" s="60"/>
      <c r="M99" s="120"/>
    </row>
    <row r="100" spans="2:13" s="6" customFormat="1" ht="12.75">
      <c r="B100" s="163" t="s">
        <v>303</v>
      </c>
      <c r="C100" s="164"/>
      <c r="D100" s="165"/>
      <c r="E100" s="74">
        <v>1</v>
      </c>
      <c r="F100" s="14"/>
      <c r="G100" s="14"/>
      <c r="I100" s="4"/>
      <c r="J100" s="4"/>
      <c r="K100" s="15"/>
      <c r="L100" s="60"/>
      <c r="M100" s="120"/>
    </row>
    <row r="101" spans="2:13" s="6" customFormat="1" ht="21" customHeight="1" thickBot="1">
      <c r="B101" s="169" t="s">
        <v>304</v>
      </c>
      <c r="C101" s="170"/>
      <c r="D101" s="171"/>
      <c r="E101" s="75">
        <v>1</v>
      </c>
      <c r="F101" s="14"/>
      <c r="G101" s="14"/>
      <c r="I101" s="4"/>
      <c r="J101" s="4"/>
      <c r="K101" s="15"/>
      <c r="L101" s="60"/>
      <c r="M101" s="120"/>
    </row>
    <row r="102" spans="2:13" s="6" customFormat="1" ht="13.5" thickBot="1">
      <c r="B102" s="160" t="s">
        <v>34</v>
      </c>
      <c r="C102" s="161"/>
      <c r="D102" s="162"/>
      <c r="E102" s="22">
        <f>SUM(E83:E101)</f>
        <v>46</v>
      </c>
      <c r="F102" s="14"/>
      <c r="G102" s="14"/>
      <c r="I102" s="4"/>
      <c r="J102" s="4"/>
      <c r="K102" s="15"/>
      <c r="L102" s="60"/>
      <c r="M102" s="120"/>
    </row>
  </sheetData>
  <mergeCells count="82">
    <mergeCell ref="B71:K71"/>
    <mergeCell ref="B73:K73"/>
    <mergeCell ref="B75:K75"/>
    <mergeCell ref="B77:L77"/>
    <mergeCell ref="B1:M1"/>
    <mergeCell ref="B3:M3"/>
    <mergeCell ref="B4:M4"/>
    <mergeCell ref="B15:K15"/>
    <mergeCell ref="B19:K19"/>
    <mergeCell ref="B8:B14"/>
    <mergeCell ref="B16:B18"/>
    <mergeCell ref="F60:F61"/>
    <mergeCell ref="G60:G61"/>
    <mergeCell ref="B25:K25"/>
    <mergeCell ref="B32:K32"/>
    <mergeCell ref="H35:H36"/>
    <mergeCell ref="B54:K54"/>
    <mergeCell ref="B56:K56"/>
    <mergeCell ref="B58:K58"/>
    <mergeCell ref="H60:H61"/>
    <mergeCell ref="L35:L36"/>
    <mergeCell ref="B33:B39"/>
    <mergeCell ref="C33:C34"/>
    <mergeCell ref="D33:D34"/>
    <mergeCell ref="E33:E34"/>
    <mergeCell ref="I35:I36"/>
    <mergeCell ref="J35:J36"/>
    <mergeCell ref="D35:D36"/>
    <mergeCell ref="E35:E36"/>
    <mergeCell ref="F35:F36"/>
    <mergeCell ref="G35:G36"/>
    <mergeCell ref="M33:M34"/>
    <mergeCell ref="M35:M36"/>
    <mergeCell ref="M60:M61"/>
    <mergeCell ref="B40:K40"/>
    <mergeCell ref="B42:K42"/>
    <mergeCell ref="B44:K44"/>
    <mergeCell ref="B47:K47"/>
    <mergeCell ref="B50:K50"/>
    <mergeCell ref="B52:K52"/>
    <mergeCell ref="E60:E61"/>
    <mergeCell ref="F33:F34"/>
    <mergeCell ref="G33:G34"/>
    <mergeCell ref="H33:H34"/>
    <mergeCell ref="I33:I34"/>
    <mergeCell ref="J33:J34"/>
    <mergeCell ref="L33:L34"/>
    <mergeCell ref="B83:D83"/>
    <mergeCell ref="B82:D82"/>
    <mergeCell ref="B20:B24"/>
    <mergeCell ref="B59:B61"/>
    <mergeCell ref="C60:C61"/>
    <mergeCell ref="D60:D61"/>
    <mergeCell ref="C35:C36"/>
    <mergeCell ref="B26:B31"/>
    <mergeCell ref="B45:B46"/>
    <mergeCell ref="B48:B49"/>
    <mergeCell ref="B65:B68"/>
    <mergeCell ref="B62:K62"/>
    <mergeCell ref="B64:K64"/>
    <mergeCell ref="I60:I61"/>
    <mergeCell ref="J60:J61"/>
    <mergeCell ref="B69:K69"/>
    <mergeCell ref="B102:D102"/>
    <mergeCell ref="B95:D95"/>
    <mergeCell ref="B96:D96"/>
    <mergeCell ref="B97:D97"/>
    <mergeCell ref="B98:D98"/>
    <mergeCell ref="B99:D99"/>
    <mergeCell ref="B100:D100"/>
    <mergeCell ref="B101:D101"/>
    <mergeCell ref="B91:D91"/>
    <mergeCell ref="B92:D92"/>
    <mergeCell ref="B94:D94"/>
    <mergeCell ref="B84:D84"/>
    <mergeCell ref="B86:D86"/>
    <mergeCell ref="B90:D90"/>
    <mergeCell ref="B85:D85"/>
    <mergeCell ref="B87:D87"/>
    <mergeCell ref="B88:D88"/>
    <mergeCell ref="B89:D89"/>
    <mergeCell ref="B93:D93"/>
  </mergeCells>
  <hyperlinks>
    <hyperlink ref="J55" r:id="rId1" xr:uid="{00000000-0004-0000-0000-000032000000}"/>
    <hyperlink ref="J21" r:id="rId2" xr:uid="{00000000-0004-0000-0000-000033000000}"/>
    <hyperlink ref="J8" r:id="rId3" xr:uid="{86197373-0406-452A-9B9D-AF4F49DBF322}"/>
    <hyperlink ref="J9" r:id="rId4" xr:uid="{C8885468-8012-49FF-8A6B-C5AC51EC1652}"/>
    <hyperlink ref="J10" r:id="rId5" xr:uid="{5CEF266E-1EB2-437B-932F-DC07E8E94D57}"/>
    <hyperlink ref="J11" r:id="rId6" xr:uid="{28625266-D1D5-45F9-9FFA-98C02C5E6808}"/>
    <hyperlink ref="J20" r:id="rId7" xr:uid="{EBF0D76B-24C9-4670-8600-AC8FC53B7FCD}"/>
    <hyperlink ref="J26" r:id="rId8" xr:uid="{AD61347F-A981-41EE-91C1-5D2367477B6D}"/>
    <hyperlink ref="J27" r:id="rId9" xr:uid="{62BD88E3-9B6A-44F6-8E48-9F0FC98F6722}"/>
    <hyperlink ref="J28" r:id="rId10" xr:uid="{48C0CEE8-886E-4ABA-8986-1D2B858BE3E3}"/>
    <hyperlink ref="J29" r:id="rId11" xr:uid="{A98930E5-CE83-46A8-98AE-8748A94019A3}"/>
    <hyperlink ref="J30" r:id="rId12" xr:uid="{5C4EBB22-0CCB-4CA8-B121-F40764A6B38B}"/>
    <hyperlink ref="J37" r:id="rId13" xr:uid="{641B0923-D18D-469B-A79A-2802EE068356}"/>
    <hyperlink ref="J57" r:id="rId14" xr:uid="{8F569000-E929-4D81-92C4-945979AD691B}"/>
    <hyperlink ref="J63" r:id="rId15" xr:uid="{5EF0E543-246C-44CC-8418-D04FDD0137CE}"/>
    <hyperlink ref="J65" r:id="rId16" xr:uid="{EB2A2196-5DFC-4CD2-8BB4-078F57167F7D}"/>
    <hyperlink ref="J66" r:id="rId17" xr:uid="{02A894B3-879A-487E-A5F4-1F14E37F8F55}"/>
    <hyperlink ref="J31" r:id="rId18" xr:uid="{93CBFA1B-F4D4-43B5-9943-87AEB5C4C2D4}"/>
    <hyperlink ref="J60" r:id="rId19" xr:uid="{7009A915-E613-405B-A529-01742FFD4B60}"/>
    <hyperlink ref="K8" location="PNIII_2022!A1" tooltip="Echipa proiectului: Szedlak-Stinean Alexandra-Iulia; Precup Radu-Emil" display="SZEDLAK-STÎNEAN Alexandra-Iulia" xr:uid="{5246F0E8-ACE0-4D70-8742-3F40547A45E9}"/>
    <hyperlink ref="K9" location="PNIII_2022!A1" tooltip="Echipa proiectului:Roman Raul-Cristian; Preitl Stefan" display="ROMAN Raul-Cristian" xr:uid="{2C76CB6E-3D7D-40BE-8E76-E348ECC0623B}"/>
    <hyperlink ref="K10" location="PNIII_2022!A1" tooltip="Echipa pr.: Rădac Mircea-Bogdan; Borlea Alexandra-Bianca (DRD); Lala Timotei (Masterand)" display="RĂDAC Mircea-Bogdan" xr:uid="{23524ABA-A2BB-40B6-8874-CC5514408FC8}"/>
    <hyperlink ref="K11" location="PNIII_2022!A1" tooltip="Echipa pr.: Bojan-Dragoș Claudia-Alina; Preitl Ștefan; Szedlak-Stinean Alexandra-Iulia; Roman Raul-Cristian; Hedrea Elena-Lorena (DRD)" display="BOJAN-DRAGOȘ Claudia-Alina" xr:uid="{2D69F380-0DC2-4F63-AA22-4252DDE51564}"/>
    <hyperlink ref="K16" location="PNIII_2022!A1" tooltip="Echipa pr.:Topîrceanu Alexandru; Udrescu-Milosav Mihai" display="TOPÎRCEANU Alexandru" xr:uid="{141C8383-840E-4D1F-A4F4-9234C9566A0E}"/>
    <hyperlink ref="K17" location="PNIII_2022!A1" tooltip="Echipa pr.: Udrescu-Milosav Mihai; Iovanovici Alexandru; Topîrceanu Alexandru; Ardelean Sebastian (DRD)" display="UDRESCU-MILOSAV Mihail" xr:uid="{21D73BEB-2E7E-4A21-9684-C034E2BA4C5A}"/>
    <hyperlink ref="K18" location="PNIII_2022!A1" tooltip="Echipa pr.:Popa Călin-Adrian; Precup Radu-Emil" display="POPA Călin-Adrian" xr:uid="{6DAF9BC3-EC81-4FA2-8394-10FF54ADD009}"/>
    <hyperlink ref="K20" location="PNIII_2022!A1" tooltip="Echipa pr.: Manea Florica; Pop Aniela; Ighian Lacrima-Crysty; Delcioiu Claudia (DRD); Vasile Sergiu (DRD); Voda Raluca" display="MANEA Florica" xr:uid="{ABDFF325-F4CE-40B2-8F5A-7C69668F29DE}"/>
    <hyperlink ref="K21" location="PNIII_2022!A1" tooltip="Echipa pr.: Lazău Radu Ioan; Ianoș Robert Gabriel; Păcurariu Cornelia Silvia; Căpraru Diana-Aylin (DRD)" display="LAZĂU Radu Ioan" xr:uid="{19EC3803-4732-4210-A7ED-C7F718B17D59}"/>
    <hyperlink ref="K22" location="PNIII_2022!A1" tooltip="Echipa pr.: Lupa Lavinia; Negrea Petru; Cocheci Laura; Tolea Samuel Nick (DRD)" display="LUPA Lavinia" xr:uid="{A00CEF9E-C85B-42D6-B783-96AA3EB83676}"/>
    <hyperlink ref="K26" location="PNIII_2022!A1" tooltip="Echipa pr.: Peter Francisc; Todea Anamaria; Aparaschivei (cas. Dreava) Diana; Biro Emese; Păușescu Iulia-Maria; Paul Cristina Ana; Badea Valentin; Tănase Ionuț-Mihai (DRD); Benea Ioana Cristina (DRD)" display="PETER Francisc" xr:uid="{992CA626-8004-4D42-9033-D61320A020C5}"/>
    <hyperlink ref="K27" location="PNIII_2022!A1" tooltip="Echipa pr.: Medeleanu Mihai; Pausescu Iulia-Maria; Todea Anamaria; Badea Valentin; Tanase Ionut-Mihai (DRD); Bitcan Ionut (DRD); Dreava Diana-Maria" display="MEDELEANU Mihai" xr:uid="{04E07371-CE1E-4EA0-AA04-E2C8973C40E5}"/>
    <hyperlink ref="K28" location="PNIII_2022!A1" tooltip="Echipa pr.: Badea Valentin; Peter Francisc; Todea Anamaria; Pausescu Iulia-Maria; Ordodi Valentin Laurentiu; Aparaschvei (cas.Dreava) Diana; Bitcan Ionut; Bercean Vasile-Nicolae; Burca Ion" display="BADEA Valentin" xr:uid="{BD486C0B-24E9-4DE6-AED4-769F3FA8269A}"/>
    <hyperlink ref="K29" location="PNIII_2022!A1" tooltip="Echipa pr.: Paul Ana Cristina; Rusu Gherlinde; Marc Simona; Vasilescu Corina (DRD)" display="PAUL Ana Cristina" xr:uid="{FA9B11DE-A0AB-42CF-BE5C-6B9FED104640}"/>
    <hyperlink ref="K30" location="PNIII_2022!A1" tooltip="Echipa pr.: Todea Anamaria; Păușescu Iulia-Maria; Aparaschivei (cas. Dreava) Diana; Benea Ioana-Cristina (DRD); Tănase Ionuț-Mihai (DRD); Ledeti Ionuț Valentin; Bîtcan Ionuț (DRD); Pană Ana" display="PĂUȘESCU Iulia " xr:uid="{89F6D8F5-E62D-4035-923A-DC62F8504495}"/>
    <hyperlink ref="K31" location="PNIII_2022!A1" tooltip="Echipa pr.: Boeriu Carmen; Peter Francisc; Todea Anamaria; Aparaschivei (cas. Dreava) Diana; Păușescu Iulia-Maria; Paul Cristina Ana; Badea Valentin; Bitcan Ionuț (Masterand); Buzatu Alina Ramona" display="BOERIU Carmen" xr:uid="{45C5C4B0-06B8-4729-AE0C-86785DA68271}"/>
    <hyperlink ref="K33" location="PNIII_2022!A1" tooltip="Echipa pr.: Ungureanu Daniel-Viorel; Dubina Dan;  Dinu Florea; Both Ioan; Neagu Calin; Marginean Ioan; Abrudan Ovidiu; Ung Miloico;  Buzatu Raluca Ioana (DRD); Bodea Florin Liviu (DRD); " display="UNGUREANU Viorel" xr:uid="{36D38693-E368-496B-8ADB-4E1BC5228812}"/>
    <hyperlink ref="J35" r:id="rId20" xr:uid="{A20B9619-7D48-4B1C-B7E8-D05BD98D6D36}"/>
    <hyperlink ref="K35" location="PNIII_2022!A1" tooltip="Echipa pr.: Dinu Florea; Marginean Ioan; Dubina Dan; Ungureanu Daniel-Viorel; Grecea Daniel; Grecea Carmen; Chesoan Adriana; Neagu Calin; Legian Raluca (DRD); Moscovici Anca; " display="DINU Florea" xr:uid="{738A94FC-8469-4F21-92EE-6C2B8B0B3E96}"/>
    <hyperlink ref="K36" location="PNIII_2022!A1" tooltip="Constantinescu Dan (DRD); Abrudan Ovidiu; Teodorescu Andrei-Costin; Herban Sorin Ioan; Ciutina Adrian Liviu" display="DINU Florea (Echipa pr. continuare)" xr:uid="{CFBA493C-CD1D-4211-8474-8991A120351B}"/>
    <hyperlink ref="K37" location="PNIII_2022!A1" tooltip="Echipa pr.: Stratan Aurel; Chesoan Adriana; Both Ioan; Prodan Anna (DRD); Mosnoi Eujen (DRD); Dubină Dan; Abrudan Ovidiu; Ung Miloico; Popa-Albu Viorel-Gheorghe;" display="STRATAN Aurel" xr:uid="{8C2640C6-9A38-4DAA-B315-2E7B9A6BD5CA}"/>
    <hyperlink ref="K45" location="PNIII_2022!A1" tooltip="Echipa pr.: Pop-Călimanu Ioana-Monica; Lascu Dan Florentin" display="POP-CĂLIMANU Ioana-Monica" xr:uid="{B90B66D7-9C77-4D01-8402-D9A20BEF813A}"/>
    <hyperlink ref="K46" location="PNIII_2022!A1" tooltip="Echipa pr.: Gontean Aurel; Ricman Radu (DRD); Covaci Corina (DRD); Ilies Elisei; Marinca Magdalena" display="GONTEAN Aurel" xr:uid="{A412D6AF-5E63-4C90-A8DF-9B8ECCE22E23}"/>
    <hyperlink ref="K53" location="PNIII_2022!A1" tooltip="Echipa pr.: Cornea Octavian; Hulea Dan-Cornel (DRD); Vitan Liviu-Dănuț (DRD); Martin Adrian (DRD); Andreescu Gheorghe-Daniel; Popa Ana-Adela; Diaconu Denisa (DRD); Gireadă Mihăiță Constantin (DRD)" display="CORNEA Octavian" xr:uid="{07B43E80-8823-4C0A-BA4F-08400A0D085C}"/>
    <hyperlink ref="K55" location="PNIII_2022!A1" tooltip="Echipa pr.: Craciunescu Corneliu; Ercuta Aurel; Mitelea Ion; Bolocan Vlad (DRD); Sprincenatu Roxan (DRD); Novac Andrei (DRD)" display="CRĂCIUNESCU Corneliu" xr:uid="{59007095-7945-4322-B738-00FB081A1A0E}"/>
    <hyperlink ref="K57" location="PNIII_2022!A1" tooltip="Echipa pr.: Albulescu Claudiu-Tiberiu; Luminosu Caius-Tudor; Miclea Şerban;  Mihali Lavinia Maria; Diaconescu Andra-Elena; Sîrbu Roxana-Mihaela (DRD)" display="ALBULESCU Claudiu" xr:uid="{4D35CD5E-126F-4DDA-B3E9-8899FC867DFA}"/>
    <hyperlink ref="K59" location="PNIII_2022!A1" tooltip="Echipa pr.: Moza Gheorghe; Vesa Loredana Flavia (DRD)" display="MOZA Gheorghe" xr:uid="{2361D8F9-A5C0-487E-82FB-52B642AA3BE5}"/>
    <hyperlink ref="K63" location="PNIII_2022!A1" tooltip="Echipa pr.: Bosioc Alin Ilie; Resiga Romeo Florin; Tanasa Constantin; Stuparu Adrian; Szakal Raul-Alexandru (DRD); Ardelean Timotei (DRD)" display="BOSIOC Alin" xr:uid="{70DFE3B2-26C9-47FA-9B79-7C7BDAA26E9E}"/>
    <hyperlink ref="K65" location="PNIII_2022!A1" tooltip="Echipa pr.: Ancuți Cosmin; Ancuți O.Codruța; Kis Arpad (DRD); Baltă Horia " display="ANCUȚI Cosmin" xr:uid="{0035BE28-33C3-478C-8B89-1C75398C9F8A}"/>
    <hyperlink ref="K66" location="PNIII_2022!A1" tooltip="Echipa pr.: Ancuți O. Codruța; Kis Arpad (DRD); Timofte Radu; Ancuți Cosmin " display="ANCUȚI O. Codruța" xr:uid="{3A5E4FC0-52FB-4FDD-8B48-D140CAE2A386}"/>
    <hyperlink ref="K67" location="PNIII_2022!A1" tooltip="Echipa pr.: Silaghi Andrei-Marius; Matekovits Ladislau" display="SILAGHI Andrei-Marius" xr:uid="{F915F61F-DC86-4FED-815A-6E845E1A6BE3}"/>
    <hyperlink ref="K70" location="PNIII_2022!A1" tooltip="Echipa pr.: Marsavina Liviu; Negru Radu; Linul Emanuel; Șerban Dan Andrei; Stoia Dan Ioan; Valean (cas.Linul) Cristina (DRD); Marghitaș Mihai Petru (DRD)" display="MARȘAVINA Liviu" xr:uid="{AC82E02C-D0A6-4611-AA7E-0B394BD5DD99}"/>
    <hyperlink ref="K60" location="PNIII_2022!A1" tooltip="Echipa pr.: Cădariu-Brăiloiu Liviu-Ioan; Drăgan Florin; Marșavina Liviu; Muntean Nicolae; Ungureanu Daniel-Viorel; Negrea Petru; Radu Bogdan; Manea Florica; Both Ioan; Cornea Octavian;  " display="CĂDARIU-BRĂILOIU Liviu-Ioan" xr:uid="{117F71F5-CE13-4C85-A78C-4580F8FD39C6}"/>
    <hyperlink ref="K12" location="PNIII_2022!A1" tooltip="Echipa pr.: Precup Radu-Emil; Bojan-Dragoș Claudia-Adina; Albu Adriana; Szedlak-Stinean Alexandra-Iulia; Hedrea Ioan-Ciprian; Roman Raul-Cristian; Mituletu Ion-Cornel (DRD); Hedrea Elena-Lorena (DRD) " display="PRECUP Radu-Emil" xr:uid="{B8C642BB-CA90-473D-A146-C49F37A9B40B}"/>
    <hyperlink ref="K38" location="PNIII_2022!A1" tooltip="Echipa pr.: Dinu Florea; Dubină Dan; Mărginean Ioan; Chesoan Adriana; Ciutina Adrian; Neagu Călin; Constantinescu Dan-Gabriel (DRD); Jakab Dominiq (DRD)" display="DINU Florea" xr:uid="{1311D577-0770-4BAF-89D9-F4C746D786BE}"/>
    <hyperlink ref="K48" location="PNIII_2022!A1" tooltip="Echipa pr.: Pană Adrian; Molnar-Matei-Cozma Florin Stelian; Băloi Alexandru; Bucătariu Ilona; Simo Attila; Băloi Felicia; Roman Raul Cristian; Paven Loredana (DRD); Salinschi Marin (DRD)" display="PANĂ Adrian" xr:uid="{156A31D4-D47F-40A1-ADE7-3C637244093C}"/>
    <hyperlink ref="K23" location="PNIII_2022!A1" tooltip="Echipa pr.: Lupa Lavinia; Cocheci Laura; Lazău Radu; Tolea Nick Samuel (DRD); Bălescu Ionuț Robert Cristian (Masterand)" display="LUPA Lavinia" xr:uid="{C75867F1-1B8A-4C07-822E-C1722C3A9127}"/>
    <hyperlink ref="K13" location="PNIII_2022!A1" tooltip="Echipa pr.: Korodi Adrian Ștefan; Crișan Ruben; Silea Ioan; Ștefan Octavian; Nicolae Andrei-Mihai (DRD); Toc Silviu-Iulian; Basso-Tidrea Alexandra-Ionela (DRD); Mateoiu Ana-Maria (DRD); Ioana Alexandru" display="KORODI Adrian Ștefan" xr:uid="{02280F03-A401-4718-9155-8D7E002D4041}"/>
    <hyperlink ref="K14" location="PNIII_2022!A1" tooltip="Echipa pr.: Albu Adriana; Precup Radu-Emil; Roman Raul-Cristian; Nedelcea Monica-Lavinia (DRD); Damian Miruna-Maria (DRD)" display="ALBU Adriana" xr:uid="{D8FC5A56-008F-48E0-9A6D-82C3F611326C}"/>
    <hyperlink ref="K24" location="PNIII_2022!A1" tooltip="Echipa pr.: Lupa Lavinia; Negrea Petru; Pascu Ioan-Bogdan (DRD)" display="LUPA Lavinia" xr:uid="{37F9FB85-001B-4A3D-B1D0-495BF4CE1B49}"/>
    <hyperlink ref="K39" location="PNIII_2022!A1" tooltip="Echipa pr.: Ungureanu Daniel-Viorel; Dinu Florea; Both Ioan; Girbacea Ioan Andrei (DRD); Bodea Florin Liviu (DRD); Abrudan Ovidiu; Ung Miloico; Burca Mircea" display="UNGUREANU Daniel-Viorel" xr:uid="{FC223871-5E9D-4BC6-BD30-CFA04B9921FB}"/>
    <hyperlink ref="K41" location="PNIII_2022!A1" tooltip="Echipa pr.: Dan Daniel; Marincu Cristina-Mariana" display="DAN Daniel" xr:uid="{4F0AF16A-7F6C-4622-A71D-F9F743207387}"/>
    <hyperlink ref="K43" location="PNIII_2022!A1" tooltip="Echipa pr.: Miclău Nicolae" display="MICLĂU Nicolae" xr:uid="{32565DBA-696D-4E84-8262-E537E99D5D44}"/>
    <hyperlink ref="K49" location="PNIII_2022!A1" tooltip="Echipa pr.: Băloi Alexandru; Pană Adrian; Molnar-Matei-Cozma Florin Stelian;  Bucătariu Ilona; Simo Attila; Băloi Felicia; Paven Loredana (DRD); Goste Roxana Maria (DRD)" display="BĂLOI Alexandru" xr:uid="{8A24A287-FA3C-4B24-8D66-2CEAA8CCCC38}"/>
    <hyperlink ref="K51" location="PNIII_2022!A1" tooltip="Echipa pr.: Gherman Vasile Daniel; Negrea Petru; Duteanu Narcis Mihai;  " display="GHERMAN Vasile Daniel" xr:uid="{F37541E6-3523-46A8-A6FF-71CD753A6A2F}"/>
    <hyperlink ref="K68" location="PNIII_2022!A1" tooltip="Echipa pr.: Ancuți O. Codruța; Baltă Horia ; Ancuți Cosmin; Kis Arpad (DRD); Stanca Ionuț Adrian (DRD)" display="ANCUȚI O. Codruța" xr:uid="{40FD3C0E-D1A8-45B2-9957-111A4635BEAF}"/>
    <hyperlink ref="K72" location="PNIII_2022!A1" tooltip="Echipa pr.: Șerban Dan Andrei; Marsavina Liviu; Negru Radu Marcel; Belgiu George; Radu Bogdan; Linul Emanuel" display="ȘERBAN Dan-Andrei" xr:uid="{FEB9CCF9-5DC6-46ED-948D-44C327A7932C}"/>
    <hyperlink ref="K74" location="PNIII_2022!A1" tooltip="Echipa pr.: Tănasă Constantin; Susan-Resiga Romeo Florin; Bosioc Alin Ilie; Stuparu Adrian Ciprian; Belgiu George;Ciocan Tiberiu" display="TĂNASĂ Constantin" xr:uid="{DF3E38A6-611C-47FB-843E-A46FE45937A7}"/>
    <hyperlink ref="K61" location="PNIII_2022!A1" tooltip="Stepanian Agnes; Macarie Isabella-Nicoleta; Micea Claudia-Firfirica; Filipaș Simona; Magda Ioana-Ramona; Brazdău Ioana; Ivoniciu Adina-Elena; Baciu Anamaria-Simona; Mărghitaș Mihai-Petru; Muntean Daniel-Mihai" display="CĂDARIU-BRĂILOIU Liviu-Ioan (Echipa pr. continuare)" xr:uid="{4F4CA30A-E9C3-49BD-B08C-012E95CE9166}"/>
    <hyperlink ref="K34" location="PNIII_2022!A1" tooltip="Burca Mircea; Georgescu Mircea; Popa Albu Gheorghe Viorel; Girbacea Ioan Andrei (DRD); Cristian Antonio Andrei (DRD)" display="UNGUREANU Viorel (Echipa pr. Continuare)" xr:uid="{A2A844B8-B918-494A-A625-3BF6496F8511}"/>
    <hyperlink ref="J17" r:id="rId21" xr:uid="{7C143D79-28A0-4C28-8E26-774F470C58A1}"/>
    <hyperlink ref="J22" r:id="rId22" xr:uid="{0C55C2F5-2785-4B9A-A43F-F955EA8B9A07}"/>
    <hyperlink ref="J14" r:id="rId23" xr:uid="{98E7C078-8A11-4F1A-9314-71903AD52D11}"/>
    <hyperlink ref="J72" r:id="rId24" xr:uid="{DF4ACEB4-C738-4C8F-ACF1-473311D34501}"/>
    <hyperlink ref="J67" r:id="rId25" xr:uid="{DBA44FA2-3A99-4476-80D1-DB45BD0D1B92}"/>
    <hyperlink ref="J18" r:id="rId26" xr:uid="{E73EB680-36A0-400B-9BDA-8E95FD289A07}"/>
  </hyperlinks>
  <printOptions horizontalCentered="1"/>
  <pageMargins left="0.31496062992125984" right="0.31496062992125984" top="0.19685039370078741" bottom="0.15748031496062992" header="0.31496062992125984" footer="0.31496062992125984"/>
  <pageSetup paperSize="9" scale="61" orientation="landscape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PNIII_2022</vt:lpstr>
      <vt:lpstr>PNIII_2022!Print_Titles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2026-07-09T06:49:04Z</dcterms:modified>
</cp:coreProperties>
</file>