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EDBBCA7-D24F-49DC-8F3B-7A80BB162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 IV_2025" sheetId="1" r:id="rId1"/>
  </sheets>
  <definedNames>
    <definedName name="_xlnm._FilterDatabase" localSheetId="0" hidden="1">'PN IV_2025'!$A$7:$M$7</definedName>
    <definedName name="_xlnm.Print_Titles" localSheetId="0">'PN IV_2025'!$6:$6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1" l="1"/>
  <c r="L38" i="1"/>
  <c r="M20" i="1"/>
  <c r="L20" i="1"/>
  <c r="M16" i="1"/>
  <c r="L16" i="1"/>
  <c r="L22" i="1"/>
  <c r="M22" i="1"/>
  <c r="M31" i="1" l="1"/>
  <c r="L31" i="1"/>
  <c r="E65" i="1"/>
  <c r="M26" i="1"/>
  <c r="L26" i="1"/>
  <c r="M9" i="1" l="1"/>
  <c r="L9" i="1"/>
  <c r="M42" i="1" l="1"/>
  <c r="M40" i="1"/>
  <c r="M33" i="1"/>
  <c r="L33" i="1"/>
  <c r="M28" i="1"/>
  <c r="L28" i="1"/>
  <c r="M24" i="1"/>
  <c r="L24" i="1"/>
  <c r="M14" i="1"/>
  <c r="L14" i="1"/>
  <c r="M36" i="1" l="1"/>
  <c r="M45" i="1" s="1"/>
  <c r="L36" i="1"/>
  <c r="L42" i="1" l="1"/>
  <c r="L40" i="1"/>
  <c r="L44" i="1" s="1"/>
</calcChain>
</file>

<file path=xl/sharedStrings.xml><?xml version="1.0" encoding="utf-8"?>
<sst xmlns="http://schemas.openxmlformats.org/spreadsheetml/2006/main" count="216" uniqueCount="169">
  <si>
    <t>Coordonator / Partener</t>
  </si>
  <si>
    <t>Perioada de derulare</t>
  </si>
  <si>
    <t>Nr. / Data Contractului  ACRONIM</t>
  </si>
  <si>
    <t>Domeniul de cercetare</t>
  </si>
  <si>
    <t>Coordonator</t>
  </si>
  <si>
    <t>Cod Depunere</t>
  </si>
  <si>
    <t>TOTAL DEPARTAMENTUL DE CONSTRUCŢII METALICE ŞI MECANICA CONSTRUCŢIILOR</t>
  </si>
  <si>
    <t>CMMC</t>
  </si>
  <si>
    <t>Titlul  Proiectului / Activitatea Finanţată</t>
  </si>
  <si>
    <t>Partener</t>
  </si>
  <si>
    <t>Adresă pagină WEB</t>
  </si>
  <si>
    <t>Dep.</t>
  </si>
  <si>
    <t xml:space="preserve">      PROIECTE FINANŢATE DIN FONDURI NAŢIONALE </t>
  </si>
  <si>
    <t>CTI</t>
  </si>
  <si>
    <t>Informatică</t>
  </si>
  <si>
    <t>Științe inginerești</t>
  </si>
  <si>
    <t xml:space="preserve">TOTAL DEPARTAMENTUL DE ELECTROENERGETICĂ </t>
  </si>
  <si>
    <t>EE</t>
  </si>
  <si>
    <t>Director proiect și Echipa</t>
  </si>
  <si>
    <t>TOTAL  DEPARTAMENTUL CALCULATOARE ȘI TEHNOLOGIA INFORMAȚIEI</t>
  </si>
  <si>
    <t>GHERMAN Vasile Daniel</t>
  </si>
  <si>
    <t>HIDRO</t>
  </si>
  <si>
    <t xml:space="preserve">TOTAL DEPARTAMENTUL DE HIDROTEHNICĂ </t>
  </si>
  <si>
    <t>TOTAL DEPARTAMENTUL DE MECATRONICĂ</t>
  </si>
  <si>
    <t>ICER</t>
  </si>
  <si>
    <t>TĂNASĂ Constantin</t>
  </si>
  <si>
    <t>CCI</t>
  </si>
  <si>
    <t>TOTAL DEPARTAMENTUL DE CONSTRUCŢII CIVILE ŞI INSTALAȚII</t>
  </si>
  <si>
    <t>TOTAL INSTITUTUL DE CERCETĂRI PENTRU ENERGII REGENERABILE</t>
  </si>
  <si>
    <t>CCTFC</t>
  </si>
  <si>
    <t>TOTAL DEPARTAMENTUL DE CĂI DE COMUNICAȚIE TERESTRE, FUNDAȚII ȘI CADASTRU</t>
  </si>
  <si>
    <t xml:space="preserve">Valoarea totală a contractului        - lei - </t>
  </si>
  <si>
    <t>2024-2026</t>
  </si>
  <si>
    <t>39PHE / 2024   LAND4CLIMATE</t>
  </si>
  <si>
    <t>PN-IV-P8-8.1-PRE-HE-ORG-2023-0110</t>
  </si>
  <si>
    <t>Utilizarea terenurilor private pentru instrumentarea soluției bazate pe natură în transformarea sistemică către o Europă rezilientă la climă</t>
  </si>
  <si>
    <t>HĂLBAC-COTOARĂ-ZAMFIR Rareș</t>
  </si>
  <si>
    <t>2024 - 2026</t>
  </si>
  <si>
    <t>6Sol(T6) / 2024 MSUPT</t>
  </si>
  <si>
    <t>PN-IV-P6-6.3-SOL-2024-2-0265</t>
  </si>
  <si>
    <t>Sisteme și echipamente inovative pentru punerea în aplicare a măsurilor autorizate din mandatele de securitate națională</t>
  </si>
  <si>
    <t>BOCAN Valer</t>
  </si>
  <si>
    <t>MMUT</t>
  </si>
  <si>
    <t>2024 - 2027</t>
  </si>
  <si>
    <t>12Sol(T1) / 2024 REACT</t>
  </si>
  <si>
    <t>PN-IV-P6-6.3-SOL-2024-2-0314</t>
  </si>
  <si>
    <t>Reducerea emisiilor poluante și a consumului de combustibil la motoarele Diesel care echipează navele din dotarea Forțelor Navale Române</t>
  </si>
  <si>
    <t>MIHON Nicolae Liviu</t>
  </si>
  <si>
    <t>TOTAL DEPARTAMENTUL DE MAȘINI MECANICE, UTILAJE ȘI TRANSPORTURI</t>
  </si>
  <si>
    <t>2024 - 2025</t>
  </si>
  <si>
    <t>7EUD / 2024 RoNaQCI</t>
  </si>
  <si>
    <t>PN-IV-P8-8.2-EUD-2024-0018</t>
  </si>
  <si>
    <t>Infrastructura Națională de Comunicații Cuantice în România</t>
  </si>
  <si>
    <t>UDRESCU Mihai</t>
  </si>
  <si>
    <t xml:space="preserve">MAN </t>
  </si>
  <si>
    <t>TOTAL DEPARTAMENTUL DE MANAGEMENT</t>
  </si>
  <si>
    <t>BOSIOC Alin Ilie</t>
  </si>
  <si>
    <t>DERULATE ÎN ANUL 2025</t>
  </si>
  <si>
    <t>MRM</t>
  </si>
  <si>
    <t>TOTAL VALOARE  CONTRACTATĂ PE ANUL 2025</t>
  </si>
  <si>
    <t>TOTAL VALOARE  CONTRACTE DERULATE ÎN ANUL 2025</t>
  </si>
  <si>
    <t>2025 - 2026</t>
  </si>
  <si>
    <t>11 PTE / 2025  DAMPRO</t>
  </si>
  <si>
    <t>PN-IV-P7-7.1-PTE-2024-0624</t>
  </si>
  <si>
    <t>Procedură de optimizare rapidă a performanței structurilor cu sisteme avansate de protecție seismică</t>
  </si>
  <si>
    <t>Securitate civilă pentru societate (ASC)</t>
  </si>
  <si>
    <t>STRATAN Aurel</t>
  </si>
  <si>
    <t>16 BMBE / 2025  WalRoCarb</t>
  </si>
  <si>
    <t>PN-IV-P8-8.3-PM-RO-BE-2024-0029</t>
  </si>
  <si>
    <t>Carbonatarea accelerată a betoanelor produse cu materiale reciclate și cenușă din biomasă</t>
  </si>
  <si>
    <t>Digitalizare, industrie și spațiu (ASC); Economie digitală și tehnologii spațiale (DSIN); Materiale funcționale avansate (DSIN); Fabricație avansată (DSIN)</t>
  </si>
  <si>
    <t>DAN Sorin</t>
  </si>
  <si>
    <t>10 BMBE / 2025  Mycored</t>
  </si>
  <si>
    <t>PN-IV-P8-8.3-PM-RO-BE-2024-0015</t>
  </si>
  <si>
    <t>Identificarea mecanismelor complexe de adaptare ale micobacteriilor la medii sulfidice extreme cu interfețe redox gaz-gaz</t>
  </si>
  <si>
    <t>Sănătate (ASC); Sănătate –prevenție, diagnostic și tratament avansat (DSIN)</t>
  </si>
  <si>
    <t>PANA Adrian</t>
  </si>
  <si>
    <t>57 PED / 2025 Smart Balance</t>
  </si>
  <si>
    <t>PN-IV-P7-7.1-PED-2024-1568</t>
  </si>
  <si>
    <t>Sistem inteligent de echilibrare a circulației de puteri în rețele de distribuție trifazate cu concentrații mari de prosumatori monofazați</t>
  </si>
  <si>
    <t>Climă, energie și mobilitate (ASC); Energie și mobilitate (DSIN)</t>
  </si>
  <si>
    <t>2025 - 2027</t>
  </si>
  <si>
    <t>26 PCE/03.01.2025 CLIM-FINANCE</t>
  </si>
  <si>
    <t>PN-IV-P1-PCE-2023-0679</t>
  </si>
  <si>
    <t>Finanțele și schimbările climatice: investigarea interdependenței dintre prețul produselor energetice, finanțele verzi, emisii și politica monetară</t>
  </si>
  <si>
    <t>Științe sociale și economice</t>
  </si>
  <si>
    <t>ALBULESCU Claudiu Tiberiu</t>
  </si>
  <si>
    <t>55 PCE/03.01.2025</t>
  </si>
  <si>
    <t>PN-IV-P1-PCE-2023-1446</t>
  </si>
  <si>
    <t>Structuri inspirate din natură pentru o mai bună integritate și durabilitate</t>
  </si>
  <si>
    <t>MARȘAVINA Liviu</t>
  </si>
  <si>
    <t>20 PED / 2025 EFFICIENT-JET</t>
  </si>
  <si>
    <t>PN-IV-P7-7.1-PED-2024-1113</t>
  </si>
  <si>
    <t>Control cu jet de apă energetic-eficient pentru creșterea flexibilității în operare a turbinelor hidraulice</t>
  </si>
  <si>
    <t>22 PED / 2025     IRiS</t>
  </si>
  <si>
    <t>PN-IV-P7-7.1-PED-2024-1209</t>
  </si>
  <si>
    <t>IRiS ajustabil pentru controlul instabilităților auto-induse generate de curgerea cu rotație din difuzorul conic al turbinelor hidraulice</t>
  </si>
  <si>
    <t>PLANUL NAŢIONAL DE CERCETARE, DEZVOLTARE ŞI INOVARE 2022-2027, PNCDI IV</t>
  </si>
  <si>
    <t>70 PED / 2025  RECENT</t>
  </si>
  <si>
    <t>PN-IV-P7-7.1-PED-2024-2524</t>
  </si>
  <si>
    <t>Contravântuiri cu flambaj împiedicat din oțel inoxidabil pentru cadre rezistente seismic cu capacitate de recentrare</t>
  </si>
  <si>
    <t xml:space="preserve">Valoarea contractului pe anul 2025          - lei - </t>
  </si>
  <si>
    <t>https://bocan.ro/research-projects/</t>
  </si>
  <si>
    <t>https://ronaqci.eu/</t>
  </si>
  <si>
    <t>https://www.researching.ro/39phe/</t>
  </si>
  <si>
    <t>https://comoti.ro/12sol/</t>
  </si>
  <si>
    <t>SOLUȚII</t>
  </si>
  <si>
    <t xml:space="preserve">Europa Digitală </t>
  </si>
  <si>
    <t>PTE</t>
  </si>
  <si>
    <t>PED</t>
  </si>
  <si>
    <t xml:space="preserve"> România - Belgia-Valonia </t>
  </si>
  <si>
    <t>Tip Proiect</t>
  </si>
  <si>
    <t>Premiere Orizont Europa</t>
  </si>
  <si>
    <t>PCE</t>
  </si>
  <si>
    <t>DEPARTAMENTUL</t>
  </si>
  <si>
    <t>NR. PROIECTE</t>
  </si>
  <si>
    <t>CALCULATOARE ȘI TEHNOLOGIA INFORMAȚIEI</t>
  </si>
  <si>
    <t>CONSTRUCŢII METALICE ŞI MECANICA CONSTRUCŢIILOR</t>
  </si>
  <si>
    <t>CONSTRUCȚII CIVILE ȘI INSTALAȚII</t>
  </si>
  <si>
    <t>CĂI DE COMUNICAȚIE TERESTRE, FUNDAȚII ȘI CADASTRU</t>
  </si>
  <si>
    <t>ELECTROENERGETICĂ</t>
  </si>
  <si>
    <t>HIDROTEHNICĂ</t>
  </si>
  <si>
    <t>MANAGEMENT</t>
  </si>
  <si>
    <t>MAȘINI MECANICE, UTILAJE ȘI TRANSPORTURI</t>
  </si>
  <si>
    <t xml:space="preserve">INSTITUTUL DE CERCETĂRI PENTRU ENERGII REGENERABILE </t>
  </si>
  <si>
    <t>TOTAL PROIECTE</t>
  </si>
  <si>
    <t>MECANICA ȘI REZISTENȚA MATERIALELOR</t>
  </si>
  <si>
    <t>AIA</t>
  </si>
  <si>
    <t>TE</t>
  </si>
  <si>
    <t>116 TE / 2025   DEFEND</t>
  </si>
  <si>
    <t>PN-IV-P2-2.1-TE-2023-0474</t>
  </si>
  <si>
    <t>Proiectarea securității pentru paradigme emergente de rețele intra-vehiculare</t>
  </si>
  <si>
    <t>TOTAL DEPARTAMENTUL DE AUTOMATICĂ ȘI INFORMATICĂ APLICATĂ</t>
  </si>
  <si>
    <t>IE</t>
  </si>
  <si>
    <t>62 PTE / 2025    H2VOLT</t>
  </si>
  <si>
    <t>PN-IV-P7-7.1-PTE-2024-0533</t>
  </si>
  <si>
    <t>Eficiență economică în tranziția către hidrogenul VERDE</t>
  </si>
  <si>
    <t>Climă, energie și mobilitate</t>
  </si>
  <si>
    <t>ANCUȚI M. Codruța</t>
  </si>
  <si>
    <t xml:space="preserve">TOTAL DEPARTAMENTUL DE INGINERIE ELECTRICĂ </t>
  </si>
  <si>
    <t>AUTOMATICĂ ȘI INFORMATICĂ APLICATA</t>
  </si>
  <si>
    <t>INGINERIE ELECTRICĂ</t>
  </si>
  <si>
    <t>Proiecte complexe bilaterale cu Republica Moldova</t>
  </si>
  <si>
    <t>17 PCBROMD / 2025  ALGA-MONITOR</t>
  </si>
  <si>
    <t>PN-IV-PCB-RO-MD-2024-0152</t>
  </si>
  <si>
    <t>Monitorizarea înfloririlor algale agravate de poluare eutrofică și încălzirea climei în ecosisteme din Delta Dunării</t>
  </si>
  <si>
    <t>Hrană, bioeconomie, resurse naturale, biodiversitate, agricultură și mediu</t>
  </si>
  <si>
    <t>BFI</t>
  </si>
  <si>
    <t>MCD</t>
  </si>
  <si>
    <t>6 MCD / 2025</t>
  </si>
  <si>
    <t>PN-IV-P2-2.2-MCD-2025-0481</t>
  </si>
  <si>
    <t>Studiu teoretic al ciocnirilor reactive între electroni și cationi moleculari, folosind metode bazate pe Multichannel Quantum Defect Theory (MQDT) pentru a înțelege mecanismele dominante puse în evidență de experimentele în inelele de stocaj de ioni grei și pentru a produce secțiuni eficace și coeficienți de viteză de reacție necesare în modelizarea colizional-radiativă a plasmei</t>
  </si>
  <si>
    <t>Fizică</t>
  </si>
  <si>
    <t>POP Nicolina</t>
  </si>
  <si>
    <t>TOTAL DEPARTAMENTUL BAZELE FIZICE ALE INGINERIEI</t>
  </si>
  <si>
    <t>BAZELE FIZICE ALE INGINERIEI</t>
  </si>
  <si>
    <t>22 MCD / 06.11.2025</t>
  </si>
  <si>
    <t>PN-IV-P2-2.2-MCD-2025-0515</t>
  </si>
  <si>
    <t>BOTH Ioan</t>
  </si>
  <si>
    <t>Prezentarea perspectivei carierei de cercetare și legătura cercetării cu industria.</t>
  </si>
  <si>
    <t>MEO</t>
  </si>
  <si>
    <t>25 MCD / 27.11.2025</t>
  </si>
  <si>
    <t>PN-IV-P2-2.2-MCD-2025-0527</t>
  </si>
  <si>
    <t>Dezvoltarea/îmbunătățirea etajului electronic al dispozitivelor de opto-alimentare, comanda senzorilor, microcontroler.</t>
  </si>
  <si>
    <t>MATIU-IOVAN Liliana</t>
  </si>
  <si>
    <t xml:space="preserve">TOTAL DEPARTAMENTUL DE MĂSURĂRI ȘI ELECTRONICĂ OPTICĂ </t>
  </si>
  <si>
    <t>MĂSURĂRI ȘI ELECTRONICĂ OPTICĂ</t>
  </si>
  <si>
    <t>MURVAY Pal-Ștefan</t>
  </si>
  <si>
    <t>TOTAL PROIECTE DERULATE ÎN 2025 PE DEPARTAMENTE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</si>
</sst>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  <charset val="238"/>
    </font>
    <font>
      <u/>
      <sz val="8"/>
      <color indexed="12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4" fillId="0" borderId="0" xfId="0" applyFont="1" applyAlignment="1">
      <alignment horizontal="center" vertical="center"/>
    </xf>
    <xf numFmtId="0" fontId="14" fillId="3" borderId="6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4" fontId="6" fillId="5" borderId="13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5" xfId="0" applyFont="1" applyBorder="1"/>
    <xf numFmtId="0" fontId="4" fillId="0" borderId="11" xfId="0" applyFont="1" applyBorder="1" applyAlignment="1">
      <alignment horizontal="center" vertical="center"/>
    </xf>
    <xf numFmtId="0" fontId="14" fillId="3" borderId="9" xfId="1" applyFont="1" applyFill="1" applyBorder="1" applyAlignment="1" applyProtection="1">
      <alignment horizontal="center" vertical="center" wrapText="1"/>
    </xf>
    <xf numFmtId="0" fontId="15" fillId="3" borderId="10" xfId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4" fillId="0" borderId="17" xfId="1" applyFont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0" borderId="16" xfId="1" applyFont="1" applyFill="1" applyBorder="1" applyAlignment="1" applyProtection="1">
      <alignment horizontal="center" vertical="center" wrapText="1"/>
    </xf>
    <xf numFmtId="4" fontId="6" fillId="4" borderId="11" xfId="0" applyNumberFormat="1" applyFont="1" applyFill="1" applyBorder="1"/>
    <xf numFmtId="0" fontId="6" fillId="2" borderId="15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4" fontId="4" fillId="3" borderId="26" xfId="0" applyNumberFormat="1" applyFont="1" applyFill="1" applyBorder="1" applyAlignment="1">
      <alignment horizontal="right" vertical="center" wrapText="1"/>
    </xf>
    <xf numFmtId="4" fontId="6" fillId="4" borderId="8" xfId="0" applyNumberFormat="1" applyFont="1" applyFill="1" applyBorder="1"/>
    <xf numFmtId="4" fontId="6" fillId="8" borderId="15" xfId="0" applyNumberFormat="1" applyFont="1" applyFill="1" applyBorder="1"/>
    <xf numFmtId="4" fontId="6" fillId="6" borderId="6" xfId="0" applyNumberFormat="1" applyFont="1" applyFill="1" applyBorder="1" applyAlignment="1">
      <alignment horizontal="right"/>
    </xf>
    <xf numFmtId="4" fontId="6" fillId="6" borderId="27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4" fillId="0" borderId="28" xfId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 wrapText="1"/>
    </xf>
    <xf numFmtId="0" fontId="15" fillId="3" borderId="18" xfId="1" applyFont="1" applyFill="1" applyBorder="1" applyAlignment="1" applyProtection="1">
      <alignment horizontal="center" vertical="center" wrapText="1"/>
    </xf>
    <xf numFmtId="0" fontId="14" fillId="0" borderId="16" xfId="1" applyFont="1" applyBorder="1" applyAlignment="1" applyProtection="1">
      <alignment horizontal="center" vertical="center" wrapText="1"/>
    </xf>
    <xf numFmtId="0" fontId="14" fillId="0" borderId="30" xfId="1" applyFont="1" applyBorder="1" applyAlignment="1" applyProtection="1">
      <alignment horizontal="center" vertical="center" wrapText="1"/>
    </xf>
    <xf numFmtId="0" fontId="14" fillId="0" borderId="30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/>
    <xf numFmtId="0" fontId="6" fillId="2" borderId="3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right" vertical="center" wrapText="1"/>
    </xf>
    <xf numFmtId="4" fontId="4" fillId="3" borderId="35" xfId="0" applyNumberFormat="1" applyFont="1" applyFill="1" applyBorder="1" applyAlignment="1">
      <alignment horizontal="right" vertical="center" wrapText="1"/>
    </xf>
    <xf numFmtId="0" fontId="14" fillId="0" borderId="0" xfId="1" applyFont="1" applyBorder="1" applyAlignment="1" applyProtection="1">
      <alignment horizontal="center" vertical="center" wrapText="1"/>
    </xf>
    <xf numFmtId="4" fontId="4" fillId="3" borderId="36" xfId="0" applyNumberFormat="1" applyFont="1" applyFill="1" applyBorder="1" applyAlignment="1">
      <alignment horizontal="right" vertical="center" wrapText="1"/>
    </xf>
    <xf numFmtId="4" fontId="6" fillId="4" borderId="15" xfId="0" applyNumberFormat="1" applyFont="1" applyFill="1" applyBorder="1"/>
    <xf numFmtId="0" fontId="4" fillId="7" borderId="7" xfId="0" applyFont="1" applyFill="1" applyBorder="1" applyAlignment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4" fontId="16" fillId="6" borderId="13" xfId="0" applyNumberFormat="1" applyFont="1" applyFill="1" applyBorder="1"/>
    <xf numFmtId="0" fontId="1" fillId="0" borderId="36" xfId="0" applyFont="1" applyBorder="1"/>
    <xf numFmtId="4" fontId="6" fillId="7" borderId="36" xfId="0" applyNumberFormat="1" applyFont="1" applyFill="1" applyBorder="1"/>
    <xf numFmtId="0" fontId="15" fillId="3" borderId="26" xfId="1" applyFont="1" applyFill="1" applyBorder="1" applyAlignment="1" applyProtection="1">
      <alignment horizontal="center" vertical="center" wrapText="1"/>
    </xf>
    <xf numFmtId="0" fontId="15" fillId="3" borderId="24" xfId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39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3" borderId="4" xfId="1" applyFont="1" applyFill="1" applyBorder="1" applyAlignment="1" applyProtection="1">
      <alignment horizontal="center" vertical="center" wrapText="1"/>
    </xf>
    <xf numFmtId="0" fontId="14" fillId="0" borderId="47" xfId="1" applyFont="1" applyFill="1" applyBorder="1" applyAlignment="1" applyProtection="1">
      <alignment horizontal="center" vertical="center" wrapText="1"/>
    </xf>
    <xf numFmtId="4" fontId="4" fillId="3" borderId="27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4" fillId="3" borderId="8" xfId="1" applyFont="1" applyFill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/>
    </xf>
    <xf numFmtId="4" fontId="4" fillId="3" borderId="15" xfId="0" applyNumberFormat="1" applyFont="1" applyFill="1" applyBorder="1" applyAlignment="1">
      <alignment horizontal="right" vertical="center" wrapText="1"/>
    </xf>
    <xf numFmtId="0" fontId="14" fillId="0" borderId="0" xfId="1" applyFont="1" applyAlignment="1" applyProtection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 wrapText="1"/>
    </xf>
    <xf numFmtId="0" fontId="6" fillId="4" borderId="14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4" fillId="0" borderId="18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4" fontId="4" fillId="3" borderId="33" xfId="0" applyNumberFormat="1" applyFont="1" applyFill="1" applyBorder="1" applyAlignment="1">
      <alignment horizontal="right" vertical="center" wrapText="1"/>
    </xf>
    <xf numFmtId="4" fontId="4" fillId="3" borderId="31" xfId="0" applyNumberFormat="1" applyFont="1" applyFill="1" applyBorder="1" applyAlignment="1">
      <alignment horizontal="right" vertical="center" wrapText="1"/>
    </xf>
    <xf numFmtId="4" fontId="4" fillId="3" borderId="18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4" fillId="3" borderId="22" xfId="0" applyNumberFormat="1" applyFont="1" applyFill="1" applyBorder="1" applyAlignment="1">
      <alignment horizontal="right" vertical="center" wrapText="1"/>
    </xf>
    <xf numFmtId="4" fontId="4" fillId="3" borderId="23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2" fillId="7" borderId="40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horizontal="left" vertical="center" wrapText="1"/>
    </xf>
    <xf numFmtId="0" fontId="2" fillId="7" borderId="42" xfId="0" applyFont="1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/>
    </xf>
    <xf numFmtId="0" fontId="13" fillId="8" borderId="11" xfId="0" applyFont="1" applyFill="1" applyBorder="1" applyAlignment="1">
      <alignment horizontal="left" vertical="center"/>
    </xf>
    <xf numFmtId="0" fontId="2" fillId="7" borderId="40" xfId="0" applyFont="1" applyFill="1" applyBorder="1" applyAlignment="1">
      <alignment horizontal="left" vertical="center"/>
    </xf>
    <xf numFmtId="0" fontId="2" fillId="7" borderId="41" xfId="0" applyFont="1" applyFill="1" applyBorder="1" applyAlignment="1">
      <alignment horizontal="left" vertical="center"/>
    </xf>
    <xf numFmtId="0" fontId="2" fillId="7" borderId="42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9900"/>
      <color rgb="FF66FF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searching.ro/39phe/" TargetMode="External"/><Relationship Id="rId2" Type="http://schemas.openxmlformats.org/officeDocument/2006/relationships/hyperlink" Target="https://ronaqci.eu/" TargetMode="External"/><Relationship Id="rId1" Type="http://schemas.openxmlformats.org/officeDocument/2006/relationships/hyperlink" Target="https://bocan.ro/research-projects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zoomScaleNormal="100" zoomScaleSheetLayoutView="100" workbookViewId="0">
      <pane ySplit="7" topLeftCell="A8" activePane="bottomLeft" state="frozen"/>
      <selection pane="bottomLeft" activeCell="N10" sqref="N10"/>
    </sheetView>
  </sheetViews>
  <sheetFormatPr defaultColWidth="9.140625" defaultRowHeight="15" x14ac:dyDescent="0.25"/>
  <cols>
    <col min="1" max="1" width="8" style="60" customWidth="1"/>
    <col min="2" max="2" width="7.140625" style="60" customWidth="1"/>
    <col min="3" max="3" width="20.85546875" style="7" customWidth="1"/>
    <col min="4" max="4" width="13.42578125" style="7" customWidth="1"/>
    <col min="5" max="5" width="10.140625" style="7" customWidth="1"/>
    <col min="6" max="6" width="13.7109375" style="7" customWidth="1"/>
    <col min="7" max="7" width="12.140625" style="7" customWidth="1"/>
    <col min="8" max="8" width="23.42578125" style="7" customWidth="1"/>
    <col min="9" max="9" width="13.42578125" style="4" customWidth="1"/>
    <col min="10" max="10" width="14.28515625" style="4" customWidth="1"/>
    <col min="11" max="11" width="16" style="12" customWidth="1"/>
    <col min="12" max="13" width="14.42578125" style="29" customWidth="1"/>
    <col min="14" max="16384" width="9.140625" style="7"/>
  </cols>
  <sheetData>
    <row r="1" spans="1:13" s="6" customFormat="1" ht="24" customHeight="1" x14ac:dyDescent="0.2">
      <c r="B1" s="126" t="s">
        <v>97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67"/>
    </row>
    <row r="2" spans="1:13" s="6" customFormat="1" ht="24" customHeight="1" x14ac:dyDescent="0.25">
      <c r="A2" s="69"/>
      <c r="B2" s="59"/>
      <c r="C2" s="14"/>
      <c r="D2" s="14"/>
      <c r="E2" s="14"/>
      <c r="F2" s="14"/>
      <c r="G2" s="14"/>
      <c r="H2" s="14"/>
      <c r="I2" s="14"/>
      <c r="J2" s="14"/>
      <c r="K2" s="12"/>
      <c r="L2" s="28"/>
      <c r="M2" s="28"/>
    </row>
    <row r="3" spans="1:13" s="6" customFormat="1" ht="25.5" customHeight="1" x14ac:dyDescent="0.2">
      <c r="B3" s="127" t="s">
        <v>12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s="6" customFormat="1" ht="21" customHeight="1" x14ac:dyDescent="0.2">
      <c r="B4" s="128" t="s">
        <v>57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ht="15.75" thickBot="1" x14ac:dyDescent="0.3"/>
    <row r="6" spans="1:13" s="8" customFormat="1" ht="61.5" customHeight="1" thickBot="1" x14ac:dyDescent="0.25">
      <c r="A6" s="70"/>
      <c r="B6" s="24" t="s">
        <v>11</v>
      </c>
      <c r="C6" s="25" t="s">
        <v>111</v>
      </c>
      <c r="D6" s="25" t="s">
        <v>0</v>
      </c>
      <c r="E6" s="25" t="s">
        <v>1</v>
      </c>
      <c r="F6" s="25" t="s">
        <v>2</v>
      </c>
      <c r="G6" s="25" t="s">
        <v>5</v>
      </c>
      <c r="H6" s="25" t="s">
        <v>8</v>
      </c>
      <c r="I6" s="25" t="s">
        <v>3</v>
      </c>
      <c r="J6" s="25" t="s">
        <v>10</v>
      </c>
      <c r="K6" s="25" t="s">
        <v>18</v>
      </c>
      <c r="L6" s="27" t="s">
        <v>101</v>
      </c>
      <c r="M6" s="75" t="s">
        <v>31</v>
      </c>
    </row>
    <row r="7" spans="1:13" s="8" customFormat="1" ht="13.5" thickBot="1" x14ac:dyDescent="0.25">
      <c r="A7" s="70"/>
      <c r="B7" s="9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5">
        <v>10</v>
      </c>
      <c r="L7" s="26">
        <v>11</v>
      </c>
      <c r="M7" s="43">
        <v>12</v>
      </c>
    </row>
    <row r="8" spans="1:13" s="2" customFormat="1" ht="57" customHeight="1" thickBot="1" x14ac:dyDescent="0.25">
      <c r="A8" s="4"/>
      <c r="B8" s="78" t="s">
        <v>127</v>
      </c>
      <c r="C8" s="16" t="s">
        <v>128</v>
      </c>
      <c r="D8" s="16" t="s">
        <v>4</v>
      </c>
      <c r="E8" s="16" t="s">
        <v>81</v>
      </c>
      <c r="F8" s="52" t="s">
        <v>129</v>
      </c>
      <c r="G8" s="53" t="s">
        <v>130</v>
      </c>
      <c r="H8" s="54" t="s">
        <v>131</v>
      </c>
      <c r="I8" s="53" t="s">
        <v>15</v>
      </c>
      <c r="J8" s="105"/>
      <c r="K8" s="86" t="s">
        <v>167</v>
      </c>
      <c r="L8" s="55">
        <v>90830</v>
      </c>
      <c r="M8" s="82">
        <v>473684</v>
      </c>
    </row>
    <row r="9" spans="1:13" s="2" customFormat="1" ht="15.75" customHeight="1" thickBot="1" x14ac:dyDescent="0.25">
      <c r="A9" s="68"/>
      <c r="B9" s="123" t="s">
        <v>132</v>
      </c>
      <c r="C9" s="124"/>
      <c r="D9" s="124"/>
      <c r="E9" s="124"/>
      <c r="F9" s="124"/>
      <c r="G9" s="124"/>
      <c r="H9" s="124"/>
      <c r="I9" s="124"/>
      <c r="J9" s="124"/>
      <c r="K9" s="125"/>
      <c r="L9" s="46">
        <f>L8</f>
        <v>90830</v>
      </c>
      <c r="M9" s="83">
        <f>M8</f>
        <v>473684</v>
      </c>
    </row>
    <row r="10" spans="1:13" s="2" customFormat="1" ht="35.25" customHeight="1" x14ac:dyDescent="0.2">
      <c r="A10" s="71"/>
      <c r="B10" s="149" t="s">
        <v>13</v>
      </c>
      <c r="C10" s="152" t="s">
        <v>106</v>
      </c>
      <c r="D10" s="152" t="s">
        <v>4</v>
      </c>
      <c r="E10" s="152" t="s">
        <v>37</v>
      </c>
      <c r="F10" s="152" t="s">
        <v>38</v>
      </c>
      <c r="G10" s="154" t="s">
        <v>39</v>
      </c>
      <c r="H10" s="156" t="s">
        <v>40</v>
      </c>
      <c r="I10" s="116" t="s">
        <v>14</v>
      </c>
      <c r="J10" s="118" t="s">
        <v>102</v>
      </c>
      <c r="K10" s="90" t="s">
        <v>41</v>
      </c>
      <c r="L10" s="137">
        <v>1367700</v>
      </c>
      <c r="M10" s="139">
        <v>1934550</v>
      </c>
    </row>
    <row r="11" spans="1:13" s="2" customFormat="1" ht="35.25" customHeight="1" x14ac:dyDescent="0.2">
      <c r="A11" s="71"/>
      <c r="B11" s="150"/>
      <c r="C11" s="153"/>
      <c r="D11" s="153"/>
      <c r="E11" s="153"/>
      <c r="F11" s="153"/>
      <c r="G11" s="155"/>
      <c r="H11" s="157"/>
      <c r="I11" s="117"/>
      <c r="J11" s="119"/>
      <c r="K11" s="33" t="s">
        <v>41</v>
      </c>
      <c r="L11" s="138"/>
      <c r="M11" s="140"/>
    </row>
    <row r="12" spans="1:13" s="2" customFormat="1" ht="49.5" customHeight="1" x14ac:dyDescent="0.2">
      <c r="A12" s="71"/>
      <c r="B12" s="150"/>
      <c r="C12" s="135" t="s">
        <v>107</v>
      </c>
      <c r="D12" s="135" t="s">
        <v>4</v>
      </c>
      <c r="E12" s="135" t="s">
        <v>49</v>
      </c>
      <c r="F12" s="135" t="s">
        <v>50</v>
      </c>
      <c r="G12" s="129" t="s">
        <v>51</v>
      </c>
      <c r="H12" s="131" t="s">
        <v>52</v>
      </c>
      <c r="I12" s="129" t="s">
        <v>14</v>
      </c>
      <c r="J12" s="133" t="s">
        <v>103</v>
      </c>
      <c r="K12" s="63" t="s">
        <v>53</v>
      </c>
      <c r="L12" s="141">
        <v>186649</v>
      </c>
      <c r="M12" s="143">
        <v>358077</v>
      </c>
    </row>
    <row r="13" spans="1:13" s="2" customFormat="1" ht="49.5" customHeight="1" thickBot="1" x14ac:dyDescent="0.25">
      <c r="A13" s="71"/>
      <c r="B13" s="151"/>
      <c r="C13" s="136"/>
      <c r="D13" s="136"/>
      <c r="E13" s="136"/>
      <c r="F13" s="136"/>
      <c r="G13" s="130"/>
      <c r="H13" s="132"/>
      <c r="I13" s="130"/>
      <c r="J13" s="134"/>
      <c r="K13" s="91" t="s">
        <v>53</v>
      </c>
      <c r="L13" s="142"/>
      <c r="M13" s="144"/>
    </row>
    <row r="14" spans="1:13" s="2" customFormat="1" ht="15.75" customHeight="1" thickBot="1" x14ac:dyDescent="0.25">
      <c r="A14" s="68"/>
      <c r="B14" s="120" t="s">
        <v>19</v>
      </c>
      <c r="C14" s="121"/>
      <c r="D14" s="121"/>
      <c r="E14" s="121"/>
      <c r="F14" s="121"/>
      <c r="G14" s="121"/>
      <c r="H14" s="121"/>
      <c r="I14" s="121"/>
      <c r="J14" s="121"/>
      <c r="K14" s="122"/>
      <c r="L14" s="48">
        <f>L10+L12</f>
        <v>1554349</v>
      </c>
      <c r="M14" s="49">
        <f>M10+M12</f>
        <v>2292627</v>
      </c>
    </row>
    <row r="15" spans="1:13" s="2" customFormat="1" ht="120" customHeight="1" thickBot="1" x14ac:dyDescent="0.25">
      <c r="A15" s="4"/>
      <c r="B15" s="84" t="s">
        <v>147</v>
      </c>
      <c r="C15" s="108" t="s">
        <v>148</v>
      </c>
      <c r="D15" s="108" t="s">
        <v>4</v>
      </c>
      <c r="E15" s="108">
        <v>2025</v>
      </c>
      <c r="F15" s="109" t="s">
        <v>149</v>
      </c>
      <c r="G15" s="110" t="s">
        <v>150</v>
      </c>
      <c r="H15" s="111" t="s">
        <v>151</v>
      </c>
      <c r="I15" s="110" t="s">
        <v>152</v>
      </c>
      <c r="J15" s="112"/>
      <c r="K15" s="113" t="s">
        <v>153</v>
      </c>
      <c r="L15" s="44">
        <v>6000</v>
      </c>
      <c r="M15" s="114">
        <v>6000</v>
      </c>
    </row>
    <row r="16" spans="1:13" s="2" customFormat="1" ht="15.75" customHeight="1" thickBot="1" x14ac:dyDescent="0.25">
      <c r="A16" s="68"/>
      <c r="B16" s="123" t="s">
        <v>154</v>
      </c>
      <c r="C16" s="124"/>
      <c r="D16" s="124"/>
      <c r="E16" s="124"/>
      <c r="F16" s="124"/>
      <c r="G16" s="124"/>
      <c r="H16" s="124"/>
      <c r="I16" s="124"/>
      <c r="J16" s="124"/>
      <c r="K16" s="125"/>
      <c r="L16" s="46">
        <f>L15</f>
        <v>6000</v>
      </c>
      <c r="M16" s="83">
        <f>M15</f>
        <v>6000</v>
      </c>
    </row>
    <row r="17" spans="1:13" s="2" customFormat="1" ht="45" x14ac:dyDescent="0.2">
      <c r="A17" s="4"/>
      <c r="B17" s="147" t="s">
        <v>7</v>
      </c>
      <c r="C17" s="37" t="s">
        <v>108</v>
      </c>
      <c r="D17" s="37" t="s">
        <v>9</v>
      </c>
      <c r="E17" s="37" t="s">
        <v>61</v>
      </c>
      <c r="F17" s="51" t="s">
        <v>62</v>
      </c>
      <c r="G17" s="38" t="s">
        <v>63</v>
      </c>
      <c r="H17" s="39" t="s">
        <v>64</v>
      </c>
      <c r="I17" s="38" t="s">
        <v>65</v>
      </c>
      <c r="J17" s="40"/>
      <c r="K17" s="64" t="s">
        <v>66</v>
      </c>
      <c r="L17" s="45">
        <v>303411</v>
      </c>
      <c r="M17" s="79">
        <v>741001.25</v>
      </c>
    </row>
    <row r="18" spans="1:13" s="2" customFormat="1" ht="45" x14ac:dyDescent="0.2">
      <c r="A18" s="4"/>
      <c r="B18" s="148"/>
      <c r="C18" s="1" t="s">
        <v>109</v>
      </c>
      <c r="D18" s="1" t="s">
        <v>4</v>
      </c>
      <c r="E18" s="1" t="s">
        <v>61</v>
      </c>
      <c r="F18" s="19" t="s">
        <v>98</v>
      </c>
      <c r="G18" s="18" t="s">
        <v>99</v>
      </c>
      <c r="H18" s="22" t="s">
        <v>100</v>
      </c>
      <c r="I18" s="18" t="s">
        <v>65</v>
      </c>
      <c r="J18" s="32"/>
      <c r="K18" s="65" t="s">
        <v>66</v>
      </c>
      <c r="L18" s="62">
        <v>432896</v>
      </c>
      <c r="M18" s="80">
        <v>766240</v>
      </c>
    </row>
    <row r="19" spans="1:13" s="2" customFormat="1" ht="34.5" thickBot="1" x14ac:dyDescent="0.25">
      <c r="A19" s="4"/>
      <c r="B19" s="148"/>
      <c r="C19" s="1" t="s">
        <v>148</v>
      </c>
      <c r="D19" s="1" t="s">
        <v>4</v>
      </c>
      <c r="E19" s="1">
        <v>2025</v>
      </c>
      <c r="F19" s="19" t="s">
        <v>156</v>
      </c>
      <c r="G19" s="18" t="s">
        <v>157</v>
      </c>
      <c r="H19" s="22" t="s">
        <v>159</v>
      </c>
      <c r="I19" s="18" t="s">
        <v>15</v>
      </c>
      <c r="J19" s="32"/>
      <c r="K19" s="115" t="s">
        <v>158</v>
      </c>
      <c r="L19" s="62">
        <v>2020</v>
      </c>
      <c r="M19" s="80">
        <v>2020</v>
      </c>
    </row>
    <row r="20" spans="1:13" s="2" customFormat="1" ht="15.75" customHeight="1" thickBot="1" x14ac:dyDescent="0.25">
      <c r="A20" s="68"/>
      <c r="B20" s="120" t="s">
        <v>6</v>
      </c>
      <c r="C20" s="121"/>
      <c r="D20" s="121"/>
      <c r="E20" s="121"/>
      <c r="F20" s="121"/>
      <c r="G20" s="121"/>
      <c r="H20" s="121"/>
      <c r="I20" s="121"/>
      <c r="J20" s="121"/>
      <c r="K20" s="122"/>
      <c r="L20" s="46">
        <f>L17+L18+L19</f>
        <v>738327</v>
      </c>
      <c r="M20" s="83">
        <f>M17+M18+M19</f>
        <v>1509261.25</v>
      </c>
    </row>
    <row r="21" spans="1:13" s="2" customFormat="1" ht="120" customHeight="1" thickBot="1" x14ac:dyDescent="0.25">
      <c r="A21" s="4"/>
      <c r="B21" s="84" t="s">
        <v>26</v>
      </c>
      <c r="C21" s="1" t="s">
        <v>110</v>
      </c>
      <c r="D21" s="1" t="s">
        <v>4</v>
      </c>
      <c r="E21" s="1">
        <v>2025</v>
      </c>
      <c r="F21" s="19" t="s">
        <v>67</v>
      </c>
      <c r="G21" s="18" t="s">
        <v>68</v>
      </c>
      <c r="H21" s="22" t="s">
        <v>69</v>
      </c>
      <c r="I21" s="18" t="s">
        <v>70</v>
      </c>
      <c r="J21" s="32"/>
      <c r="K21" s="85" t="s">
        <v>71</v>
      </c>
      <c r="L21" s="44">
        <v>24553</v>
      </c>
      <c r="M21" s="82">
        <v>24553</v>
      </c>
    </row>
    <row r="22" spans="1:13" s="2" customFormat="1" ht="15.75" customHeight="1" thickBot="1" x14ac:dyDescent="0.25">
      <c r="A22" s="68"/>
      <c r="B22" s="123" t="s">
        <v>27</v>
      </c>
      <c r="C22" s="124"/>
      <c r="D22" s="124"/>
      <c r="E22" s="124"/>
      <c r="F22" s="124"/>
      <c r="G22" s="124"/>
      <c r="H22" s="124"/>
      <c r="I22" s="124"/>
      <c r="J22" s="124"/>
      <c r="K22" s="125"/>
      <c r="L22" s="46">
        <f>L21</f>
        <v>24553</v>
      </c>
      <c r="M22" s="83">
        <f>M21</f>
        <v>24553</v>
      </c>
    </row>
    <row r="23" spans="1:13" s="2" customFormat="1" ht="57" customHeight="1" thickBot="1" x14ac:dyDescent="0.25">
      <c r="A23" s="4"/>
      <c r="B23" s="78" t="s">
        <v>29</v>
      </c>
      <c r="C23" s="16" t="s">
        <v>112</v>
      </c>
      <c r="D23" s="16" t="s">
        <v>4</v>
      </c>
      <c r="E23" s="16" t="s">
        <v>32</v>
      </c>
      <c r="F23" s="52" t="s">
        <v>33</v>
      </c>
      <c r="G23" s="53" t="s">
        <v>34</v>
      </c>
      <c r="H23" s="54" t="s">
        <v>35</v>
      </c>
      <c r="I23" s="53" t="s">
        <v>15</v>
      </c>
      <c r="J23" s="105" t="s">
        <v>104</v>
      </c>
      <c r="K23" s="86" t="s">
        <v>36</v>
      </c>
      <c r="L23" s="55">
        <v>82025</v>
      </c>
      <c r="M23" s="82">
        <v>202075</v>
      </c>
    </row>
    <row r="24" spans="1:13" s="2" customFormat="1" ht="15.75" customHeight="1" thickBot="1" x14ac:dyDescent="0.25">
      <c r="A24" s="68"/>
      <c r="B24" s="123" t="s">
        <v>30</v>
      </c>
      <c r="C24" s="124"/>
      <c r="D24" s="124"/>
      <c r="E24" s="124"/>
      <c r="F24" s="124"/>
      <c r="G24" s="124"/>
      <c r="H24" s="124"/>
      <c r="I24" s="124"/>
      <c r="J24" s="124"/>
      <c r="K24" s="125"/>
      <c r="L24" s="46">
        <f>L23</f>
        <v>82025</v>
      </c>
      <c r="M24" s="83">
        <f>M23</f>
        <v>202075</v>
      </c>
    </row>
    <row r="25" spans="1:13" s="3" customFormat="1" ht="36" customHeight="1" thickBot="1" x14ac:dyDescent="0.25">
      <c r="A25" s="4"/>
      <c r="B25" s="76" t="s">
        <v>133</v>
      </c>
      <c r="C25" s="1" t="s">
        <v>108</v>
      </c>
      <c r="D25" s="17" t="s">
        <v>9</v>
      </c>
      <c r="E25" s="17" t="s">
        <v>81</v>
      </c>
      <c r="F25" s="20" t="s">
        <v>134</v>
      </c>
      <c r="G25" s="20" t="s">
        <v>135</v>
      </c>
      <c r="H25" s="21" t="s">
        <v>136</v>
      </c>
      <c r="I25" s="20" t="s">
        <v>137</v>
      </c>
      <c r="J25" s="13"/>
      <c r="K25" s="85" t="s">
        <v>138</v>
      </c>
      <c r="L25" s="44">
        <v>156980</v>
      </c>
      <c r="M25" s="82">
        <v>450000</v>
      </c>
    </row>
    <row r="26" spans="1:13" s="2" customFormat="1" ht="15.75" customHeight="1" thickBot="1" x14ac:dyDescent="0.25">
      <c r="A26" s="68"/>
      <c r="B26" s="123" t="s">
        <v>139</v>
      </c>
      <c r="C26" s="124"/>
      <c r="D26" s="124"/>
      <c r="E26" s="124"/>
      <c r="F26" s="124"/>
      <c r="G26" s="124"/>
      <c r="H26" s="124"/>
      <c r="I26" s="124"/>
      <c r="J26" s="124"/>
      <c r="K26" s="125"/>
      <c r="L26" s="46">
        <f>L25</f>
        <v>156980</v>
      </c>
      <c r="M26" s="83">
        <f>M25</f>
        <v>450000</v>
      </c>
    </row>
    <row r="27" spans="1:13" s="3" customFormat="1" ht="57" thickBot="1" x14ac:dyDescent="0.25">
      <c r="A27" s="4"/>
      <c r="B27" s="76" t="s">
        <v>17</v>
      </c>
      <c r="C27" s="1" t="s">
        <v>109</v>
      </c>
      <c r="D27" s="17" t="s">
        <v>4</v>
      </c>
      <c r="E27" s="17" t="s">
        <v>61</v>
      </c>
      <c r="F27" s="20" t="s">
        <v>77</v>
      </c>
      <c r="G27" s="20" t="s">
        <v>78</v>
      </c>
      <c r="H27" s="21" t="s">
        <v>79</v>
      </c>
      <c r="I27" s="20" t="s">
        <v>80</v>
      </c>
      <c r="J27" s="13"/>
      <c r="K27" s="85" t="s">
        <v>76</v>
      </c>
      <c r="L27" s="44">
        <v>492375</v>
      </c>
      <c r="M27" s="82">
        <v>870000</v>
      </c>
    </row>
    <row r="28" spans="1:13" s="2" customFormat="1" ht="15.75" customHeight="1" thickBot="1" x14ac:dyDescent="0.25">
      <c r="A28" s="68"/>
      <c r="B28" s="123" t="s">
        <v>16</v>
      </c>
      <c r="C28" s="124"/>
      <c r="D28" s="124"/>
      <c r="E28" s="124"/>
      <c r="F28" s="124"/>
      <c r="G28" s="124"/>
      <c r="H28" s="124"/>
      <c r="I28" s="124"/>
      <c r="J28" s="124"/>
      <c r="K28" s="125"/>
      <c r="L28" s="46">
        <f>L27</f>
        <v>492375</v>
      </c>
      <c r="M28" s="83">
        <f>M27</f>
        <v>870000</v>
      </c>
    </row>
    <row r="29" spans="1:13" s="3" customFormat="1" ht="67.5" x14ac:dyDescent="0.2">
      <c r="A29" s="4"/>
      <c r="B29" s="145" t="s">
        <v>21</v>
      </c>
      <c r="C29" s="37" t="s">
        <v>110</v>
      </c>
      <c r="D29" s="37" t="s">
        <v>4</v>
      </c>
      <c r="E29" s="37">
        <v>2025</v>
      </c>
      <c r="F29" s="38" t="s">
        <v>72</v>
      </c>
      <c r="G29" s="38" t="s">
        <v>73</v>
      </c>
      <c r="H29" s="39" t="s">
        <v>74</v>
      </c>
      <c r="I29" s="38" t="s">
        <v>75</v>
      </c>
      <c r="J29" s="40"/>
      <c r="K29" s="41" t="s">
        <v>20</v>
      </c>
      <c r="L29" s="45">
        <v>30230</v>
      </c>
      <c r="M29" s="79">
        <v>30230</v>
      </c>
    </row>
    <row r="30" spans="1:13" s="3" customFormat="1" ht="68.25" thickBot="1" x14ac:dyDescent="0.25">
      <c r="A30" s="4"/>
      <c r="B30" s="146"/>
      <c r="C30" s="17" t="s">
        <v>142</v>
      </c>
      <c r="D30" s="17" t="s">
        <v>4</v>
      </c>
      <c r="E30" s="17" t="s">
        <v>81</v>
      </c>
      <c r="F30" s="20" t="s">
        <v>143</v>
      </c>
      <c r="G30" s="20" t="s">
        <v>144</v>
      </c>
      <c r="H30" s="21" t="s">
        <v>145</v>
      </c>
      <c r="I30" s="20" t="s">
        <v>146</v>
      </c>
      <c r="J30" s="13"/>
      <c r="K30" s="106" t="s">
        <v>20</v>
      </c>
      <c r="L30" s="50">
        <v>68159</v>
      </c>
      <c r="M30" s="107">
        <v>600000</v>
      </c>
    </row>
    <row r="31" spans="1:13" s="2" customFormat="1" ht="15.75" customHeight="1" thickBot="1" x14ac:dyDescent="0.25">
      <c r="A31" s="68"/>
      <c r="B31" s="123" t="s">
        <v>22</v>
      </c>
      <c r="C31" s="124"/>
      <c r="D31" s="124"/>
      <c r="E31" s="124"/>
      <c r="F31" s="124"/>
      <c r="G31" s="124"/>
      <c r="H31" s="124"/>
      <c r="I31" s="124"/>
      <c r="J31" s="124"/>
      <c r="K31" s="125"/>
      <c r="L31" s="46">
        <f>L29+L30</f>
        <v>98389</v>
      </c>
      <c r="M31" s="83">
        <f>M29+M30</f>
        <v>630230</v>
      </c>
    </row>
    <row r="32" spans="1:13" s="3" customFormat="1" ht="57" thickBot="1" x14ac:dyDescent="0.25">
      <c r="A32" s="4"/>
      <c r="B32" s="76" t="s">
        <v>54</v>
      </c>
      <c r="C32" s="37" t="s">
        <v>113</v>
      </c>
      <c r="D32" s="37" t="s">
        <v>4</v>
      </c>
      <c r="E32" s="37" t="s">
        <v>81</v>
      </c>
      <c r="F32" s="38" t="s">
        <v>82</v>
      </c>
      <c r="G32" s="38" t="s">
        <v>83</v>
      </c>
      <c r="H32" s="39" t="s">
        <v>84</v>
      </c>
      <c r="I32" s="38" t="s">
        <v>85</v>
      </c>
      <c r="J32" s="40"/>
      <c r="K32" s="81" t="s">
        <v>86</v>
      </c>
      <c r="L32" s="45">
        <v>364220</v>
      </c>
      <c r="M32" s="79">
        <v>1200000</v>
      </c>
    </row>
    <row r="33" spans="1:13" s="2" customFormat="1" ht="15.75" customHeight="1" thickBot="1" x14ac:dyDescent="0.25">
      <c r="A33" s="68"/>
      <c r="B33" s="123" t="s">
        <v>55</v>
      </c>
      <c r="C33" s="124"/>
      <c r="D33" s="124"/>
      <c r="E33" s="124"/>
      <c r="F33" s="124"/>
      <c r="G33" s="124"/>
      <c r="H33" s="124"/>
      <c r="I33" s="124"/>
      <c r="J33" s="124"/>
      <c r="K33" s="125"/>
      <c r="L33" s="46">
        <f>L32</f>
        <v>364220</v>
      </c>
      <c r="M33" s="83">
        <f>M32</f>
        <v>1200000</v>
      </c>
    </row>
    <row r="34" spans="1:13" ht="53.25" customHeight="1" x14ac:dyDescent="0.2">
      <c r="A34" s="72"/>
      <c r="B34" s="145" t="s">
        <v>42</v>
      </c>
      <c r="C34" s="37" t="s">
        <v>106</v>
      </c>
      <c r="D34" s="37" t="s">
        <v>9</v>
      </c>
      <c r="E34" s="37" t="s">
        <v>43</v>
      </c>
      <c r="F34" s="37" t="s">
        <v>44</v>
      </c>
      <c r="G34" s="38" t="s">
        <v>45</v>
      </c>
      <c r="H34" s="56" t="s">
        <v>46</v>
      </c>
      <c r="I34" s="57" t="s">
        <v>15</v>
      </c>
      <c r="J34" s="58" t="s">
        <v>105</v>
      </c>
      <c r="K34" s="41" t="s">
        <v>47</v>
      </c>
      <c r="L34" s="45">
        <v>69200</v>
      </c>
      <c r="M34" s="79">
        <v>210000</v>
      </c>
    </row>
    <row r="35" spans="1:13" s="3" customFormat="1" ht="45.75" thickBot="1" x14ac:dyDescent="0.25">
      <c r="A35" s="4"/>
      <c r="B35" s="146"/>
      <c r="C35" s="1" t="s">
        <v>109</v>
      </c>
      <c r="D35" s="1" t="s">
        <v>4</v>
      </c>
      <c r="E35" s="1" t="s">
        <v>61</v>
      </c>
      <c r="F35" s="18" t="s">
        <v>91</v>
      </c>
      <c r="G35" s="18" t="s">
        <v>92</v>
      </c>
      <c r="H35" s="22" t="s">
        <v>93</v>
      </c>
      <c r="I35" s="18" t="s">
        <v>80</v>
      </c>
      <c r="J35" s="32"/>
      <c r="K35" s="66" t="s">
        <v>56</v>
      </c>
      <c r="L35" s="50">
        <v>439771.5</v>
      </c>
      <c r="M35" s="80">
        <v>802194</v>
      </c>
    </row>
    <row r="36" spans="1:13" ht="15.75" customHeight="1" thickBot="1" x14ac:dyDescent="0.25">
      <c r="A36" s="73"/>
      <c r="B36" s="123" t="s">
        <v>48</v>
      </c>
      <c r="C36" s="124"/>
      <c r="D36" s="124"/>
      <c r="E36" s="124"/>
      <c r="F36" s="124"/>
      <c r="G36" s="124"/>
      <c r="H36" s="124"/>
      <c r="I36" s="124"/>
      <c r="J36" s="124"/>
      <c r="K36" s="125"/>
      <c r="L36" s="42">
        <f>L34+L35</f>
        <v>508971.5</v>
      </c>
      <c r="M36" s="87">
        <f>M34+M35</f>
        <v>1012194</v>
      </c>
    </row>
    <row r="37" spans="1:13" ht="60" customHeight="1" thickBot="1" x14ac:dyDescent="0.25">
      <c r="A37" s="4"/>
      <c r="B37" s="77" t="s">
        <v>160</v>
      </c>
      <c r="C37" s="37" t="s">
        <v>148</v>
      </c>
      <c r="D37" s="17" t="s">
        <v>4</v>
      </c>
      <c r="E37" s="17">
        <v>2025</v>
      </c>
      <c r="F37" s="20" t="s">
        <v>161</v>
      </c>
      <c r="G37" s="21" t="s">
        <v>162</v>
      </c>
      <c r="H37" s="21" t="s">
        <v>163</v>
      </c>
      <c r="I37" s="35" t="s">
        <v>15</v>
      </c>
      <c r="J37" s="36"/>
      <c r="K37" s="81" t="s">
        <v>164</v>
      </c>
      <c r="L37" s="44">
        <v>4250</v>
      </c>
      <c r="M37" s="82">
        <v>4250</v>
      </c>
    </row>
    <row r="38" spans="1:13" ht="15.75" customHeight="1" thickBot="1" x14ac:dyDescent="0.25">
      <c r="A38" s="68"/>
      <c r="B38" s="123" t="s">
        <v>165</v>
      </c>
      <c r="C38" s="124"/>
      <c r="D38" s="124"/>
      <c r="E38" s="124"/>
      <c r="F38" s="124"/>
      <c r="G38" s="124"/>
      <c r="H38" s="124"/>
      <c r="I38" s="124"/>
      <c r="J38" s="124"/>
      <c r="K38" s="125"/>
      <c r="L38" s="46">
        <f>L37</f>
        <v>4250</v>
      </c>
      <c r="M38" s="83">
        <f>M37</f>
        <v>4250</v>
      </c>
    </row>
    <row r="39" spans="1:13" ht="40.5" customHeight="1" thickBot="1" x14ac:dyDescent="0.25">
      <c r="A39" s="4"/>
      <c r="B39" s="77" t="s">
        <v>58</v>
      </c>
      <c r="C39" s="37" t="s">
        <v>113</v>
      </c>
      <c r="D39" s="17" t="s">
        <v>4</v>
      </c>
      <c r="E39" s="17" t="s">
        <v>81</v>
      </c>
      <c r="F39" s="17" t="s">
        <v>87</v>
      </c>
      <c r="G39" s="20" t="s">
        <v>88</v>
      </c>
      <c r="H39" s="34" t="s">
        <v>89</v>
      </c>
      <c r="I39" s="35" t="s">
        <v>15</v>
      </c>
      <c r="J39" s="36"/>
      <c r="K39" s="81" t="s">
        <v>90</v>
      </c>
      <c r="L39" s="44">
        <v>410000</v>
      </c>
      <c r="M39" s="82">
        <v>1200000</v>
      </c>
    </row>
    <row r="40" spans="1:13" ht="15.75" customHeight="1" thickBot="1" x14ac:dyDescent="0.25">
      <c r="A40" s="68"/>
      <c r="B40" s="123" t="s">
        <v>23</v>
      </c>
      <c r="C40" s="124"/>
      <c r="D40" s="124"/>
      <c r="E40" s="124"/>
      <c r="F40" s="124"/>
      <c r="G40" s="124"/>
      <c r="H40" s="124"/>
      <c r="I40" s="124"/>
      <c r="J40" s="124"/>
      <c r="K40" s="125"/>
      <c r="L40" s="46">
        <f>L39</f>
        <v>410000</v>
      </c>
      <c r="M40" s="83">
        <f>M39</f>
        <v>1200000</v>
      </c>
    </row>
    <row r="41" spans="1:13" ht="57" thickBot="1" x14ac:dyDescent="0.25">
      <c r="A41" s="4"/>
      <c r="B41" s="77" t="s">
        <v>24</v>
      </c>
      <c r="C41" s="1" t="s">
        <v>109</v>
      </c>
      <c r="D41" s="17" t="s">
        <v>4</v>
      </c>
      <c r="E41" s="17" t="s">
        <v>61</v>
      </c>
      <c r="F41" s="17" t="s">
        <v>94</v>
      </c>
      <c r="G41" s="18" t="s">
        <v>95</v>
      </c>
      <c r="H41" s="22" t="s">
        <v>96</v>
      </c>
      <c r="I41" s="35" t="s">
        <v>80</v>
      </c>
      <c r="J41" s="36"/>
      <c r="K41" s="85" t="s">
        <v>25</v>
      </c>
      <c r="L41" s="44">
        <v>448968</v>
      </c>
      <c r="M41" s="82">
        <v>800000</v>
      </c>
    </row>
    <row r="42" spans="1:13" ht="15.75" customHeight="1" thickBot="1" x14ac:dyDescent="0.25">
      <c r="A42" s="68"/>
      <c r="B42" s="123" t="s">
        <v>28</v>
      </c>
      <c r="C42" s="124"/>
      <c r="D42" s="124"/>
      <c r="E42" s="124"/>
      <c r="F42" s="124"/>
      <c r="G42" s="124"/>
      <c r="H42" s="124"/>
      <c r="I42" s="124"/>
      <c r="J42" s="124"/>
      <c r="K42" s="125"/>
      <c r="L42" s="46">
        <f>L41</f>
        <v>448968</v>
      </c>
      <c r="M42" s="83">
        <f>M41</f>
        <v>800000</v>
      </c>
    </row>
    <row r="43" spans="1:13" ht="15.75" thickBot="1" x14ac:dyDescent="0.3">
      <c r="B43" s="61"/>
      <c r="C43" s="11"/>
      <c r="D43" s="11"/>
      <c r="E43" s="11"/>
      <c r="F43" s="11"/>
      <c r="G43" s="11"/>
      <c r="H43" s="11"/>
      <c r="I43" s="5"/>
      <c r="J43" s="5"/>
      <c r="K43" s="31"/>
      <c r="L43" s="30"/>
      <c r="M43" s="88"/>
    </row>
    <row r="44" spans="1:13" ht="16.5" thickBot="1" x14ac:dyDescent="0.3">
      <c r="A44" s="74"/>
      <c r="B44" s="158" t="s">
        <v>59</v>
      </c>
      <c r="C44" s="159"/>
      <c r="D44" s="159"/>
      <c r="E44" s="159"/>
      <c r="F44" s="159"/>
      <c r="G44" s="159"/>
      <c r="H44" s="159"/>
      <c r="I44" s="159"/>
      <c r="J44" s="159"/>
      <c r="K44" s="160"/>
      <c r="L44" s="23">
        <f>L9+L14+L16+L20+L22+L24+L26+L28+L31+L33+L36+L38+L40+L42</f>
        <v>4980237.5</v>
      </c>
      <c r="M44" s="89"/>
    </row>
    <row r="45" spans="1:13" ht="16.5" thickBot="1" x14ac:dyDescent="0.3">
      <c r="A45" s="74"/>
      <c r="B45" s="164" t="s">
        <v>60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47">
        <f>M9+M14+M16+M20+M22+M24+M26+M28+M31+M33+M36+M38+M40+M42</f>
        <v>10674874.25</v>
      </c>
    </row>
    <row r="48" spans="1:13" s="6" customFormat="1" ht="15.75" x14ac:dyDescent="0.2">
      <c r="B48" s="73" t="s">
        <v>168</v>
      </c>
      <c r="C48" s="92"/>
      <c r="D48" s="92"/>
      <c r="E48" s="92"/>
      <c r="F48" s="92"/>
      <c r="G48" s="92"/>
      <c r="I48" s="4"/>
      <c r="J48" s="4"/>
      <c r="K48" s="68"/>
      <c r="L48" s="68"/>
    </row>
    <row r="49" spans="2:12" s="6" customFormat="1" ht="13.5" thickBot="1" x14ac:dyDescent="0.25">
      <c r="B49" s="93"/>
      <c r="C49" s="93"/>
      <c r="D49" s="94"/>
      <c r="E49" s="93"/>
      <c r="F49" s="95"/>
      <c r="G49" s="95"/>
      <c r="I49" s="4"/>
      <c r="J49" s="4"/>
      <c r="K49" s="68"/>
      <c r="L49" s="68"/>
    </row>
    <row r="50" spans="2:12" s="96" customFormat="1" ht="11.25" x14ac:dyDescent="0.2">
      <c r="B50" s="169" t="s">
        <v>114</v>
      </c>
      <c r="C50" s="170"/>
      <c r="D50" s="171"/>
      <c r="E50" s="97" t="s">
        <v>115</v>
      </c>
      <c r="F50" s="98"/>
      <c r="G50" s="98"/>
      <c r="I50" s="99"/>
      <c r="J50" s="99"/>
    </row>
    <row r="51" spans="2:12" s="6" customFormat="1" ht="12.75" x14ac:dyDescent="0.2">
      <c r="B51" s="161" t="s">
        <v>140</v>
      </c>
      <c r="C51" s="162"/>
      <c r="D51" s="163"/>
      <c r="E51" s="101">
        <v>1</v>
      </c>
      <c r="F51" s="95"/>
      <c r="G51" s="95"/>
      <c r="I51" s="4"/>
      <c r="J51" s="4"/>
      <c r="K51" s="68"/>
      <c r="L51" s="68"/>
    </row>
    <row r="52" spans="2:12" s="6" customFormat="1" ht="12.75" x14ac:dyDescent="0.2">
      <c r="B52" s="161" t="s">
        <v>116</v>
      </c>
      <c r="C52" s="162"/>
      <c r="D52" s="163"/>
      <c r="E52" s="101">
        <v>2</v>
      </c>
      <c r="F52" s="95"/>
      <c r="G52" s="95"/>
      <c r="I52" s="4"/>
      <c r="J52" s="4"/>
      <c r="K52" s="68"/>
      <c r="L52" s="68"/>
    </row>
    <row r="53" spans="2:12" s="6" customFormat="1" ht="12.75" x14ac:dyDescent="0.2">
      <c r="B53" s="161" t="s">
        <v>155</v>
      </c>
      <c r="C53" s="162"/>
      <c r="D53" s="163"/>
      <c r="E53" s="101">
        <v>1</v>
      </c>
      <c r="F53" s="95"/>
      <c r="G53" s="95"/>
      <c r="I53" s="4"/>
      <c r="J53" s="4"/>
      <c r="K53" s="68"/>
      <c r="L53" s="68"/>
    </row>
    <row r="54" spans="2:12" s="6" customFormat="1" ht="12.75" x14ac:dyDescent="0.2">
      <c r="B54" s="161" t="s">
        <v>117</v>
      </c>
      <c r="C54" s="162"/>
      <c r="D54" s="163"/>
      <c r="E54" s="101">
        <v>3</v>
      </c>
      <c r="F54" s="95"/>
      <c r="G54" s="95"/>
      <c r="I54" s="4"/>
      <c r="J54" s="4"/>
      <c r="K54" s="68"/>
      <c r="L54" s="68"/>
    </row>
    <row r="55" spans="2:12" s="6" customFormat="1" ht="12.75" x14ac:dyDescent="0.2">
      <c r="B55" s="161" t="s">
        <v>118</v>
      </c>
      <c r="C55" s="162"/>
      <c r="D55" s="163"/>
      <c r="E55" s="101">
        <v>1</v>
      </c>
      <c r="F55" s="95"/>
      <c r="G55" s="95"/>
      <c r="I55" s="4"/>
      <c r="J55" s="4"/>
      <c r="K55" s="68"/>
      <c r="L55" s="68"/>
    </row>
    <row r="56" spans="2:12" s="6" customFormat="1" ht="12.75" x14ac:dyDescent="0.2">
      <c r="B56" s="166" t="s">
        <v>119</v>
      </c>
      <c r="C56" s="167"/>
      <c r="D56" s="168"/>
      <c r="E56" s="101">
        <v>1</v>
      </c>
      <c r="F56" s="95"/>
      <c r="G56" s="95"/>
      <c r="I56" s="4"/>
      <c r="J56" s="4"/>
      <c r="K56" s="68"/>
      <c r="L56" s="68"/>
    </row>
    <row r="57" spans="2:12" s="6" customFormat="1" ht="12.75" x14ac:dyDescent="0.2">
      <c r="B57" s="166" t="s">
        <v>141</v>
      </c>
      <c r="C57" s="167"/>
      <c r="D57" s="168"/>
      <c r="E57" s="101">
        <v>1</v>
      </c>
      <c r="F57" s="95"/>
      <c r="G57" s="95"/>
      <c r="I57" s="4"/>
      <c r="J57" s="4"/>
      <c r="K57" s="68"/>
      <c r="L57" s="68"/>
    </row>
    <row r="58" spans="2:12" s="6" customFormat="1" ht="12.75" x14ac:dyDescent="0.2">
      <c r="B58" s="161" t="s">
        <v>120</v>
      </c>
      <c r="C58" s="162"/>
      <c r="D58" s="163"/>
      <c r="E58" s="101">
        <v>1</v>
      </c>
      <c r="F58" s="95"/>
      <c r="G58" s="95"/>
      <c r="I58" s="4"/>
      <c r="J58" s="4"/>
      <c r="K58" s="68"/>
      <c r="L58" s="68"/>
    </row>
    <row r="59" spans="2:12" s="6" customFormat="1" ht="12.75" x14ac:dyDescent="0.2">
      <c r="B59" s="161" t="s">
        <v>121</v>
      </c>
      <c r="C59" s="162"/>
      <c r="D59" s="163"/>
      <c r="E59" s="101">
        <v>2</v>
      </c>
      <c r="F59" s="95"/>
      <c r="G59" s="95"/>
      <c r="I59" s="4"/>
      <c r="J59" s="4"/>
      <c r="K59" s="68"/>
      <c r="L59" s="68"/>
    </row>
    <row r="60" spans="2:12" s="6" customFormat="1" ht="12.75" x14ac:dyDescent="0.2">
      <c r="B60" s="161" t="s">
        <v>122</v>
      </c>
      <c r="C60" s="162"/>
      <c r="D60" s="163"/>
      <c r="E60" s="101">
        <v>1</v>
      </c>
      <c r="F60" s="95"/>
      <c r="G60" s="95"/>
      <c r="I60" s="4"/>
      <c r="J60" s="4"/>
      <c r="K60" s="68"/>
      <c r="L60" s="68"/>
    </row>
    <row r="61" spans="2:12" s="6" customFormat="1" ht="13.5" customHeight="1" x14ac:dyDescent="0.2">
      <c r="B61" s="172" t="s">
        <v>123</v>
      </c>
      <c r="C61" s="173"/>
      <c r="D61" s="174"/>
      <c r="E61" s="100">
        <v>2</v>
      </c>
      <c r="F61" s="95"/>
      <c r="G61" s="95"/>
      <c r="I61" s="4"/>
      <c r="J61" s="4"/>
      <c r="K61" s="68"/>
      <c r="L61" s="68"/>
    </row>
    <row r="62" spans="2:12" s="6" customFormat="1" ht="13.5" customHeight="1" x14ac:dyDescent="0.2">
      <c r="B62" s="172" t="s">
        <v>166</v>
      </c>
      <c r="C62" s="173"/>
      <c r="D62" s="174"/>
      <c r="E62" s="100">
        <v>1</v>
      </c>
      <c r="F62" s="95"/>
      <c r="G62" s="95"/>
      <c r="I62" s="4"/>
      <c r="J62" s="4"/>
      <c r="K62" s="68"/>
      <c r="L62" s="68"/>
    </row>
    <row r="63" spans="2:12" s="6" customFormat="1" ht="12.75" x14ac:dyDescent="0.2">
      <c r="B63" s="172" t="s">
        <v>126</v>
      </c>
      <c r="C63" s="173"/>
      <c r="D63" s="174"/>
      <c r="E63" s="102">
        <v>1</v>
      </c>
      <c r="F63" s="95"/>
      <c r="G63" s="95"/>
      <c r="I63" s="4"/>
      <c r="J63" s="4"/>
      <c r="K63" s="68"/>
      <c r="L63" s="68"/>
    </row>
    <row r="64" spans="2:12" s="6" customFormat="1" ht="21" customHeight="1" thickBot="1" x14ac:dyDescent="0.25">
      <c r="B64" s="175" t="s">
        <v>124</v>
      </c>
      <c r="C64" s="176"/>
      <c r="D64" s="177"/>
      <c r="E64" s="103">
        <v>1</v>
      </c>
      <c r="F64" s="95"/>
      <c r="G64" s="95"/>
      <c r="I64" s="4"/>
      <c r="J64" s="4"/>
      <c r="K64" s="68"/>
      <c r="L64" s="68"/>
    </row>
    <row r="65" spans="2:12" s="6" customFormat="1" ht="13.5" thickBot="1" x14ac:dyDescent="0.25">
      <c r="B65" s="178" t="s">
        <v>125</v>
      </c>
      <c r="C65" s="179"/>
      <c r="D65" s="180"/>
      <c r="E65" s="104">
        <f>SUM(E51:E64)</f>
        <v>19</v>
      </c>
      <c r="F65" s="95"/>
      <c r="G65" s="95"/>
      <c r="I65" s="4"/>
      <c r="J65" s="4"/>
      <c r="K65" s="68"/>
      <c r="L65" s="68"/>
    </row>
  </sheetData>
  <autoFilter ref="A7:M7" xr:uid="{00000000-0001-0000-0000-000000000000}"/>
  <mergeCells count="59">
    <mergeCell ref="B64:D64"/>
    <mergeCell ref="B65:D65"/>
    <mergeCell ref="B58:D58"/>
    <mergeCell ref="B59:D59"/>
    <mergeCell ref="B60:D60"/>
    <mergeCell ref="B61:D61"/>
    <mergeCell ref="B56:D56"/>
    <mergeCell ref="B50:D50"/>
    <mergeCell ref="B52:D52"/>
    <mergeCell ref="B51:D51"/>
    <mergeCell ref="B63:D63"/>
    <mergeCell ref="B53:D53"/>
    <mergeCell ref="B57:D57"/>
    <mergeCell ref="B62:D62"/>
    <mergeCell ref="B42:K42"/>
    <mergeCell ref="B44:K44"/>
    <mergeCell ref="B34:B35"/>
    <mergeCell ref="B54:D54"/>
    <mergeCell ref="B55:D55"/>
    <mergeCell ref="B45:L45"/>
    <mergeCell ref="B40:K40"/>
    <mergeCell ref="B38:K38"/>
    <mergeCell ref="M12:M13"/>
    <mergeCell ref="B33:K33"/>
    <mergeCell ref="B29:B30"/>
    <mergeCell ref="B24:K24"/>
    <mergeCell ref="B28:K28"/>
    <mergeCell ref="B22:K22"/>
    <mergeCell ref="B31:K31"/>
    <mergeCell ref="B26:K26"/>
    <mergeCell ref="B17:B19"/>
    <mergeCell ref="B10:B13"/>
    <mergeCell ref="C10:C11"/>
    <mergeCell ref="D10:D11"/>
    <mergeCell ref="E10:E11"/>
    <mergeCell ref="F10:F11"/>
    <mergeCell ref="G10:G11"/>
    <mergeCell ref="H10:H11"/>
    <mergeCell ref="B1:L1"/>
    <mergeCell ref="B3:M3"/>
    <mergeCell ref="B4:M4"/>
    <mergeCell ref="B14:K14"/>
    <mergeCell ref="G12:G13"/>
    <mergeCell ref="H12:H13"/>
    <mergeCell ref="I12:I13"/>
    <mergeCell ref="J12:J13"/>
    <mergeCell ref="C12:C13"/>
    <mergeCell ref="D12:D13"/>
    <mergeCell ref="E12:E13"/>
    <mergeCell ref="F12:F13"/>
    <mergeCell ref="B9:K9"/>
    <mergeCell ref="L10:L11"/>
    <mergeCell ref="M10:M11"/>
    <mergeCell ref="L12:L13"/>
    <mergeCell ref="I10:I11"/>
    <mergeCell ref="J10:J11"/>
    <mergeCell ref="B20:K20"/>
    <mergeCell ref="B16:K16"/>
    <mergeCell ref="B36:K36"/>
  </mergeCells>
  <hyperlinks>
    <hyperlink ref="K29" location="PNIII_2025!A1" tooltip="Echipa proiectului: Gherman Vasile Daniel" display="GHERMAN Vasile Daniel" xr:uid="{5CD105CF-B50E-487A-ACC6-01E04C6A3B4D}"/>
    <hyperlink ref="K11" location="PNIII_2025!A1" tooltip="Vlaicu Cosmin (DRD); Oaida Mircea; Cucuiet Cristian Cornel; Ionel Raul Ciprian" display="BOCAN Valer" xr:uid="{E9EB0FF9-8BE3-4718-9BB3-998104BEC469}"/>
    <hyperlink ref="K10" location="PNIII_2025!A1" tooltip="Echipa proiectului: Bocan Valer; Micea Mihai; Udrescu Mihai; Alexa Florin; Prodan Lucian; Iovanovici Alexandru; Opritoiu Flavius; Petrita Teodor; Anton Alin; Cioarga Razvan-Dorel; Stangaciu Valentin; Stangaciu Cristina; Plavat Vlad (Masterand)" display="BOCAN Valer" xr:uid="{EDE91FA1-2F47-48EC-8307-CDB84D93D733}"/>
    <hyperlink ref="K12" location="PNIII_2025!A1" tooltip="Echipa proiectului: Udrescu Mihai; Bogdan Razvan; Marcu Marius George; Iovanovici Alexandru; Topîrceanu Alexandru; Ardelean Sebastian Mihai (DRD); Chirila Ciprian Bogdan; " display="UDRESCU Mihai" xr:uid="{F6580235-987C-44EF-BB84-DE8DB3666FD5}"/>
    <hyperlink ref="K13" location="PNIII_2025!A1" tooltip="Opritoiu Flavius; Micea Mihai; Grecu Daniela Carmina; Popescu Marinela; Stangaciu Valentin; Prodan Lucian; " display="UDRESCU Mihai" xr:uid="{42D41229-7178-4C10-AD88-9E55D5B80E11}"/>
    <hyperlink ref="K17" location="PNIII_2025!A1" tooltip="Echipa proiectului: Stratan Aurel; Chesoan Adriana; Nunes Daniel Luis; Prodan Anna (DRD); Iosim Dara (DRD); Boloș Bogdan (DRD); Popa-Albu Viorel" display="STRATAN Aurel" xr:uid="{43F08EDB-3616-457D-A8DE-8B986993A3C5}"/>
    <hyperlink ref="K23" location="PNIII_2025!A1" tooltip="Echipa proiectului: Halbac-Cotoara-Zamfir Rares; Halbac-Cotoara-Zamfir Cristina; Musat Cosmin Constantin; Marsavina Cosmin; Zdrenghea Paul (DRD); Grecu Eugenia" display="HĂLBAC-COTOARĂ-ZAMFIR Rareș" xr:uid="{E3A0765A-9852-44B5-97DD-C57DADB5E8E3}"/>
    <hyperlink ref="K27" location="PNIII_2025!A1" tooltip="Echipa proiectului: Pană Adrian;  Molnar-Matei-Cozma Florin Stelian; Baloi Alexandru; Simo Attila; Bucatariu Ilona; Baloi Felicia; Hedrea Elena-Lorena; Stanese Cristian-Marcel (DRD); Jorza Andrei-Razvan (DRD); Stoica David (DRD)" display="PANA Adrian" xr:uid="{F92AF63D-8325-42C2-BD89-1CCB81E0EF21}"/>
    <hyperlink ref="K32" location="PNIII_2025!A1" tooltip="Echipa proiectului: Albulescu Claudiu-Tiberiu; Grecu Eugenia; Boatca-Barabas Maria-Elena; Chincea Rebecca; Mutascu Mihai Ioan; Buzuriu Bogdan-Cristian (DRD); Strango Cristina (DRD)" display="ALBULESCU Claudiu Tiberiu" xr:uid="{8746125F-323E-4C30-B410-AB05C10E67F6}"/>
    <hyperlink ref="K34" location="PNIII_2025!A1" tooltip="Echipa proiectului: Mihon Nicolae Liviu; Stoica Virgil; Ostoia Daniel; Lontis Nicolae Stelian; Negoitescu Arina; Sticlaru Carmen; Holotescu Sorin" display="MIHON Nicolae Liviu" xr:uid="{3E76A378-7929-4846-8983-B038BF332F2C}"/>
    <hyperlink ref="K35" location="PNIII_2025!A1" tooltip="Echipa proiectului: Bosioc Alin Ilie; Susan-Resiga romeo; Tanasa Constantin; Stuparu Adrian; Belgiu George; Anton Alin; Szakal Raul" display="BOSIOC Alin Ilie" xr:uid="{B476F25B-423A-4FAB-ADCC-C3FDEBC153F4}"/>
    <hyperlink ref="K39" location="PNIII_2025!A1" tooltip="Echipa proiectului: Marșavina Liviu; Popa Calin; Șerban Dan Andrei; Linul Emanuel; Negru Radu Marcel; Stoia Dan Ioan; Rusu Lucian; Galatanu Sergiu; Marsavina Cosmin; Marghitas Mihai Petru (DRD); Popa Cosmin (DRD); Berto Filippo " display="MARȘAVINA Liviu" xr:uid="{E5E1E467-DAEC-41C1-BF98-4473A303D7B2}"/>
    <hyperlink ref="K41" location="PNIII_2025!A1" tooltip="Echipa proiectului: Tănasă Constantin; Susan-Resiga Romeo Florin; Bosioc Alin Ilie; Stuparu Adrian Ciprian; Belgiu George; Gherghe Georgiana-Greti (DRD); Nanu Sorin-Nicolae; Szakal Raul-Alexandru" display="TĂNASĂ Constantin" xr:uid="{EE511271-C78E-4C72-BF08-19039130ADFF}"/>
    <hyperlink ref="J10" r:id="rId1" xr:uid="{0FA07904-AB2E-47C8-AFCB-4AA1186C6051}"/>
    <hyperlink ref="J12" r:id="rId2" xr:uid="{AE1BE097-25F0-4838-889E-F116796B528E}"/>
    <hyperlink ref="J23" r:id="rId3" xr:uid="{5EFCFF4F-BB3E-4EBB-B1A9-4D56F7793851}"/>
    <hyperlink ref="K30" location="'PN IV_2025'!A1" tooltip="Echipa proiectului: Gherman Vasile Daniel; Popa Radu; Cimpoiasu Vily Marius" display="GHERMAN Vasile Daniel" xr:uid="{FF8C88C4-8559-44CE-9629-079C9C80FA89}"/>
    <hyperlink ref="K21" location="PNIII_2025!A1" tooltip="Echipa proiectului: Dan Sorin; Badea Cătălin; Iureș Liana; Chendeș Remus; Drăgoi Anghel Alexandra Maria; Fekete-Nagy Alexandru-Francisc" display="DAN Sorin" xr:uid="{C49708A1-3017-4663-9180-45CEE3B4BA80}"/>
    <hyperlink ref="K15" location="'PN IV_2025'!A1" tooltip="Echipa proiectului:Pop Nicolina" display="POP Nicolina" xr:uid="{03E9F1FA-DE51-47A9-95BF-EC1698D0B88B}"/>
    <hyperlink ref="K18" location="PNIII_2025!A1" tooltip="Echipa proiectului: Stratan Aurel; Chesoan Adriana; Both Ioan; Ene (Prodan) Anna (DRD); Dara Iosim (DRD); Boloș Bogdan (DRD); Abrudan Ovidiu; Ung Miloico; Popa-Albu Viorel" display="STRATAN Aurel" xr:uid="{33055730-F7C3-4A17-9DBE-F733D090DFEC}"/>
    <hyperlink ref="K8" location="'PN IV_2025'!A1" tooltip="Echipa proiectului: Murvay Pal-Ștefan; Groza Bogdan; Gurban Horațiu-Eugen; Jichici Camil; Buleu Bianca (Căs. Brișan)(DRD); Moșneag Alexandru(DRD)" display="MURVAY Pal-ȘTEFAN" xr:uid="{1921775B-1C77-41A2-9EEE-E9D35103D8D4}"/>
    <hyperlink ref="K19" location="'PN IV_2025'!A1" tooltip="Echipa proiectului: Both Ioan" display="BOTH Ioan" xr:uid="{9E0F6280-6F9B-43FC-96BB-018741564FB2}"/>
    <hyperlink ref="K25" location="'PN IV_2025'!A1" tooltip="Echipa proiectului: Ancuți M. Codruța; Stingu Alin; Luchian Mihai" display="ANCUȚI M. Codruța" xr:uid="{2B609A09-5D95-443F-BC7F-3974FB3FDECD}"/>
    <hyperlink ref="K37" location="'PN IV_2025'!A1" tooltip="Echipa proiectului: Matiu-Iovan Liliana" display="MATIU-IOVAN Liliana" xr:uid="{50AC0EC2-CE8B-4CED-A232-298BB73E35BC}"/>
  </hyperlinks>
  <printOptions horizontalCentered="1"/>
  <pageMargins left="0.31496062992125984" right="0.31496062992125984" top="0.19685039370078741" bottom="0.15748031496062992" header="0.31496062992125984" footer="0.31496062992125984"/>
  <pageSetup paperSize="9" scale="61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 IV_2025</vt:lpstr>
      <vt:lpstr>'PN IV_2025'!Print_Titles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2026-02-18T08:29:19Z</dcterms:modified>
</cp:coreProperties>
</file>